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0" documentId="13_ncr:1_{02638C93-291E-4996-BF59-60F052257780}" xr6:coauthVersionLast="47" xr6:coauthVersionMax="47" xr10:uidLastSave="{00000000-0000-0000-0000-000000000000}"/>
  <bookViews>
    <workbookView xWindow="-120" yWindow="-120" windowWidth="25440" windowHeight="15270" tabRatio="500" xr2:uid="{00000000-000D-0000-FFFF-FFFF00000000}"/>
  </bookViews>
  <sheets>
    <sheet name="README" sheetId="1" r:id="rId1"/>
    <sheet name="Table 1" sheetId="2" r:id="rId2"/>
    <sheet name="Table 2" sheetId="3" r:id="rId3"/>
    <sheet name="Table 3" sheetId="4" r:id="rId4"/>
    <sheet name="Table 4" sheetId="5" r:id="rId5"/>
    <sheet name="Table 5" sheetId="6" r:id="rId6"/>
    <sheet name="Table 6" sheetId="7" r:id="rId7"/>
    <sheet name="Table 7" sheetId="8" r:id="rId8"/>
    <sheet name="App II S1" sheetId="9" r:id="rId9"/>
    <sheet name="App II S2" sheetId="10" r:id="rId10"/>
    <sheet name="App II S3" sheetId="11" r:id="rId11"/>
    <sheet name="Fig 1" sheetId="12" r:id="rId12"/>
    <sheet name="Fig 2" sheetId="13" r:id="rId13"/>
    <sheet name="Fig 3" sheetId="14" r:id="rId14"/>
    <sheet name="Fig 4" sheetId="15" r:id="rId15"/>
    <sheet name="Fig 5" sheetId="16" r:id="rId16"/>
    <sheet name="Fig 6" sheetId="17" r:id="rId17"/>
    <sheet name="Fig 7" sheetId="18" r:id="rId18"/>
    <sheet name="Fig 8" sheetId="19" r:id="rId19"/>
    <sheet name="Fig 9" sheetId="20" r:id="rId20"/>
    <sheet name="Fig 10" sheetId="21" r:id="rId21"/>
    <sheet name="Fig 11" sheetId="22" r:id="rId22"/>
    <sheet name="Fig 12" sheetId="23" r:id="rId23"/>
    <sheet name="Fig 13" sheetId="24" r:id="rId2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4" i="24" l="1"/>
  <c r="C13" i="24"/>
  <c r="B29" i="13"/>
  <c r="G29" i="11"/>
  <c r="F29" i="11"/>
  <c r="F28" i="11"/>
  <c r="G28" i="11" s="1"/>
  <c r="G27" i="11"/>
  <c r="F27" i="11"/>
  <c r="G26" i="11"/>
  <c r="F26" i="11"/>
  <c r="G25" i="11"/>
  <c r="F25" i="11"/>
  <c r="F24" i="11"/>
  <c r="G24" i="11" s="1"/>
  <c r="G23" i="11"/>
  <c r="F23" i="11"/>
  <c r="G22" i="11"/>
  <c r="F22" i="11"/>
  <c r="G21" i="11"/>
  <c r="F21" i="11"/>
  <c r="F20" i="11"/>
  <c r="G20" i="11" s="1"/>
  <c r="G19" i="11"/>
  <c r="F19" i="11"/>
  <c r="F18" i="11"/>
  <c r="G18" i="11" s="1"/>
  <c r="F17" i="11"/>
  <c r="G17" i="11" s="1"/>
  <c r="G16" i="11"/>
  <c r="F16" i="11"/>
  <c r="G15" i="11"/>
  <c r="F15" i="11"/>
  <c r="G14" i="11"/>
  <c r="F14" i="11"/>
  <c r="G13" i="11"/>
  <c r="F13" i="11"/>
  <c r="F12" i="11"/>
  <c r="G12" i="11" s="1"/>
  <c r="G11" i="11"/>
  <c r="F11" i="11"/>
  <c r="F10" i="11"/>
  <c r="G10" i="11" s="1"/>
  <c r="F9" i="11"/>
  <c r="G9" i="11" s="1"/>
  <c r="G8" i="11"/>
  <c r="F8" i="11"/>
  <c r="G7" i="11"/>
  <c r="F7" i="11"/>
  <c r="G6" i="11"/>
  <c r="F6" i="11"/>
  <c r="G5" i="11"/>
  <c r="F5" i="11"/>
  <c r="F29" i="10"/>
  <c r="G29" i="10" s="1"/>
  <c r="G28" i="10"/>
  <c r="F28" i="10"/>
  <c r="F27" i="10"/>
  <c r="G27" i="10" s="1"/>
  <c r="F26" i="10"/>
  <c r="G26" i="10" s="1"/>
  <c r="G25" i="10"/>
  <c r="F25" i="10"/>
  <c r="G24" i="10"/>
  <c r="F24" i="10"/>
  <c r="G23" i="10"/>
  <c r="F23" i="10"/>
  <c r="G22" i="10"/>
  <c r="F22" i="10"/>
  <c r="F21" i="10"/>
  <c r="G21" i="10" s="1"/>
  <c r="G20" i="10"/>
  <c r="F20" i="10"/>
  <c r="F19" i="10"/>
  <c r="G19" i="10" s="1"/>
  <c r="F18" i="10"/>
  <c r="G18" i="10" s="1"/>
  <c r="G17" i="10"/>
  <c r="F17" i="10"/>
  <c r="G16" i="10"/>
  <c r="F16" i="10"/>
  <c r="G15" i="10"/>
  <c r="F15" i="10"/>
  <c r="G14" i="10"/>
  <c r="F14" i="10"/>
  <c r="F13" i="10"/>
  <c r="G13" i="10" s="1"/>
  <c r="G12" i="10"/>
  <c r="F12" i="10"/>
  <c r="F11" i="10"/>
  <c r="G11" i="10" s="1"/>
  <c r="F10" i="10"/>
  <c r="G10" i="10" s="1"/>
  <c r="G9" i="10"/>
  <c r="F9" i="10"/>
  <c r="G8" i="10"/>
  <c r="F8" i="10"/>
  <c r="G7" i="10"/>
  <c r="F7" i="10"/>
  <c r="G6" i="10"/>
  <c r="F6" i="10"/>
  <c r="F5" i="10"/>
  <c r="G5" i="10" s="1"/>
  <c r="G29" i="9"/>
  <c r="F29" i="9"/>
  <c r="F28" i="9"/>
  <c r="G28" i="9" s="1"/>
  <c r="F27" i="9"/>
  <c r="G27" i="9" s="1"/>
  <c r="G26" i="9"/>
  <c r="F26" i="9"/>
  <c r="G25" i="9"/>
  <c r="F25" i="9"/>
  <c r="G24" i="9"/>
  <c r="F24" i="9"/>
  <c r="G23" i="9"/>
  <c r="F23" i="9"/>
  <c r="F22" i="9"/>
  <c r="G22" i="9" s="1"/>
  <c r="G21" i="9"/>
  <c r="F21" i="9"/>
  <c r="F20" i="9"/>
  <c r="G20" i="9" s="1"/>
  <c r="F19" i="9"/>
  <c r="G19" i="9" s="1"/>
  <c r="G18" i="9"/>
  <c r="F18" i="9"/>
  <c r="G17" i="9"/>
  <c r="F17" i="9"/>
  <c r="G16" i="9"/>
  <c r="F16" i="9"/>
  <c r="G15" i="9"/>
  <c r="F15" i="9"/>
  <c r="F14" i="9"/>
  <c r="G14" i="9" s="1"/>
  <c r="G13" i="9"/>
  <c r="F13" i="9"/>
  <c r="F12" i="9"/>
  <c r="G12" i="9" s="1"/>
  <c r="F11" i="9"/>
  <c r="G11" i="9" s="1"/>
  <c r="G10" i="9"/>
  <c r="F10" i="9"/>
  <c r="G9" i="9"/>
  <c r="F9" i="9"/>
  <c r="G8" i="9"/>
  <c r="F8" i="9"/>
  <c r="G7" i="9"/>
  <c r="F7" i="9"/>
  <c r="F6" i="9"/>
  <c r="G6" i="9" s="1"/>
  <c r="G5" i="9"/>
  <c r="F5" i="9"/>
  <c r="F7" i="8"/>
  <c r="G7" i="8" s="1"/>
  <c r="F6" i="8"/>
  <c r="G6" i="8" s="1"/>
  <c r="G5" i="8"/>
  <c r="F5" i="8"/>
  <c r="G4" i="8"/>
  <c r="F4" i="8"/>
  <c r="G14" i="7"/>
  <c r="F14" i="7"/>
  <c r="G13" i="7"/>
  <c r="F13" i="7"/>
  <c r="F12" i="7"/>
  <c r="G12" i="7" s="1"/>
  <c r="G11" i="7"/>
  <c r="F11" i="7"/>
  <c r="F10" i="7"/>
  <c r="G10" i="7" s="1"/>
  <c r="F9" i="7"/>
  <c r="G9" i="7" s="1"/>
  <c r="G8" i="7"/>
  <c r="F8" i="7"/>
  <c r="G7" i="7"/>
  <c r="F7" i="7"/>
  <c r="G6" i="7"/>
  <c r="F6" i="7"/>
  <c r="G5" i="7"/>
  <c r="F5" i="7"/>
  <c r="H9" i="6"/>
  <c r="F9" i="6"/>
  <c r="D9" i="6"/>
  <c r="H8" i="6"/>
  <c r="F8" i="6"/>
  <c r="D8" i="6"/>
  <c r="H7" i="6"/>
  <c r="F7" i="6"/>
  <c r="D7" i="6"/>
  <c r="H6" i="6"/>
  <c r="F6" i="6"/>
  <c r="D6" i="6"/>
  <c r="H5" i="6"/>
  <c r="F5" i="6"/>
  <c r="D5" i="6"/>
  <c r="H8" i="5"/>
  <c r="G8" i="5"/>
  <c r="F8" i="5"/>
  <c r="E8" i="5"/>
  <c r="D8" i="5"/>
  <c r="C8" i="5"/>
  <c r="B8" i="5"/>
  <c r="F34" i="3"/>
  <c r="G34" i="3" s="1"/>
  <c r="G33" i="3"/>
  <c r="F33" i="3"/>
  <c r="G32" i="3"/>
  <c r="F32" i="3"/>
  <c r="G31" i="3"/>
  <c r="F31" i="3"/>
  <c r="G30" i="3"/>
  <c r="F30" i="3"/>
  <c r="F29" i="3"/>
  <c r="G29" i="3" s="1"/>
  <c r="G28" i="3"/>
  <c r="F28" i="3"/>
  <c r="F27" i="3"/>
  <c r="G27" i="3" s="1"/>
  <c r="F26" i="3"/>
  <c r="G26" i="3" s="1"/>
  <c r="G24" i="3"/>
  <c r="F24" i="3"/>
  <c r="G23" i="3"/>
  <c r="F23" i="3"/>
  <c r="G22" i="3"/>
  <c r="F22" i="3"/>
  <c r="G21" i="3"/>
  <c r="F21" i="3"/>
  <c r="F20" i="3"/>
  <c r="G20" i="3" s="1"/>
  <c r="G19" i="3"/>
  <c r="F19" i="3"/>
  <c r="F18" i="3"/>
  <c r="G18" i="3" s="1"/>
  <c r="F17" i="3"/>
  <c r="G17" i="3" s="1"/>
  <c r="G16" i="3"/>
  <c r="F16" i="3"/>
  <c r="G14" i="3"/>
  <c r="F14" i="3"/>
  <c r="G13" i="3"/>
  <c r="F13" i="3"/>
  <c r="G12" i="3"/>
  <c r="F12" i="3"/>
  <c r="F11" i="3"/>
  <c r="G11" i="3" s="1"/>
  <c r="G10" i="3"/>
  <c r="F10" i="3"/>
  <c r="F9" i="3"/>
  <c r="G9" i="3" s="1"/>
  <c r="F8" i="3"/>
  <c r="G8" i="3" s="1"/>
  <c r="G7" i="3"/>
  <c r="F7" i="3"/>
  <c r="G6" i="3"/>
  <c r="F6" i="3"/>
  <c r="G7" i="2"/>
  <c r="F7" i="2"/>
  <c r="G6" i="2"/>
  <c r="F6" i="2"/>
  <c r="F5" i="2"/>
  <c r="G5" i="2" s="1"/>
</calcChain>
</file>

<file path=xl/sharedStrings.xml><?xml version="1.0" encoding="utf-8"?>
<sst xmlns="http://schemas.openxmlformats.org/spreadsheetml/2006/main" count="570" uniqueCount="302">
  <si>
    <t>Demographic and Economic Forecasts for the Pittsburgh Region Through 2050</t>
  </si>
  <si>
    <t>Data tables and figure data - University Center for Social and Urban Research (UCSUR), University of Pittsburgh - October 2026</t>
  </si>
  <si>
    <t>About this workbook</t>
  </si>
  <si>
    <t>This workbook contains the data behind each table and figure in the UCSUR report 'Demographic and Economic Forecasts for the Pittsburgh Region Through 2050' (October 2026). Each sheet is labeled with the table or figure number used in the report.</t>
  </si>
  <si>
    <t>Projections are produced with the Pittsburgh REMI Model, an econometric model from Regional Economic Models, Inc. (REMI), modified by UCSUR for the eight-county Pittsburgh MSA.</t>
  </si>
  <si>
    <t>Definitions and conventions</t>
  </si>
  <si>
    <t>Pittsburgh region = Pittsburgh MSA: Allegheny, Armstrong, Beaver, Butler, Fayette, Lawrence, Washington, and Westmoreland Counties, PA. All historical and forecast data use this current eight-county definition.</t>
  </si>
  <si>
    <t>Scenarios: 1 = Baseline (net zero economic migration); 2 = Negative economic migration (average annual net loss of 2,725, the 2001-2023 REMI average); 3 = Positive economic migration (net gain of 6,211 per year, based on 2008-2013).</t>
  </si>
  <si>
    <t>REMI population totals are for January 1 of each year (the Decennial Census uses April 1). Employment and labor force figures use REMI's expanded definition, which includes proprietors and therefore exceeds BLS payroll counts.</t>
  </si>
  <si>
    <t>Forecasts are not forecasts for any individual county or municipality, and long-term projections will differ from actual outcomes if economic or demographic conditions change.</t>
  </si>
  <si>
    <t>Contact: Christopher Briem, cbriem@pitt.edu, (412) 624-3791</t>
  </si>
  <si>
    <t>Contents</t>
  </si>
  <si>
    <t>Sheet</t>
  </si>
  <si>
    <t>Description</t>
  </si>
  <si>
    <t>Table 1</t>
  </si>
  <si>
    <t>Comparison of alternative forecast scenarios</t>
  </si>
  <si>
    <t>Table 2</t>
  </si>
  <si>
    <t>Population change by age group, all scenarios</t>
  </si>
  <si>
    <t>Table 3</t>
  </si>
  <si>
    <t>Components of population change, all scenarios</t>
  </si>
  <si>
    <t>Table 4</t>
  </si>
  <si>
    <t>Projected caregiver support ratios (baseline)</t>
  </si>
  <si>
    <t>Table 5</t>
  </si>
  <si>
    <t>2050 labor force forecast by age group</t>
  </si>
  <si>
    <t>Table 6</t>
  </si>
  <si>
    <t>Baseline employment forecast by industry</t>
  </si>
  <si>
    <t>Table 7</t>
  </si>
  <si>
    <t>Comparison with PaSDC / Center for Rural PA forecast</t>
  </si>
  <si>
    <t>App II S1</t>
  </si>
  <si>
    <t>Appendix II: detailed population by age - Scenario 1</t>
  </si>
  <si>
    <t>App II S2</t>
  </si>
  <si>
    <t>Appendix II: detailed population by age - Scenario 2 Negative Economic Migration</t>
  </si>
  <si>
    <t>App II S3</t>
  </si>
  <si>
    <t>Appendix II: detailed population by age - Scenario 3 Positive Economic Migration</t>
  </si>
  <si>
    <t>Fig 1</t>
  </si>
  <si>
    <t>Baseline population change by age group, 2020-2050</t>
  </si>
  <si>
    <t>Fig 2</t>
  </si>
  <si>
    <t>Estimated annual net economic migration, 2001-2023</t>
  </si>
  <si>
    <t>Fig 3</t>
  </si>
  <si>
    <t>Population history and forecast scenarios, 2001-2050</t>
  </si>
  <si>
    <t>Fig 4</t>
  </si>
  <si>
    <t>Regional vs. national population growth, 2002-2050</t>
  </si>
  <si>
    <t>Fig 5</t>
  </si>
  <si>
    <t>Estimated annual population change, 2010-2020</t>
  </si>
  <si>
    <t>Fig 6</t>
  </si>
  <si>
    <t>Population change, 40 largest MSAs</t>
  </si>
  <si>
    <t>Fig 7</t>
  </si>
  <si>
    <t>Natural population change, 40 largest MSAs</t>
  </si>
  <si>
    <t>Fig 8</t>
  </si>
  <si>
    <t>Annual natural population change, 2010-2050</t>
  </si>
  <si>
    <t>Fig 9</t>
  </si>
  <si>
    <t>Net migration rates, 40 largest MSAs</t>
  </si>
  <si>
    <t>Fig 10</t>
  </si>
  <si>
    <t>Net migration rates by age group, by decade</t>
  </si>
  <si>
    <t>Fig 11</t>
  </si>
  <si>
    <t>Percent of population age 65+, Pittsburgh vs. U.S.</t>
  </si>
  <si>
    <t>Fig 12</t>
  </si>
  <si>
    <t>Caregiver support ratio, 2010-2050</t>
  </si>
  <si>
    <t>Fig 13</t>
  </si>
  <si>
    <t>Sources of regional employment demand</t>
  </si>
  <si>
    <t>Table 1. Comparison of Alternative Forecast Scenarios</t>
  </si>
  <si>
    <t>Population Projections for the Pittsburgh MSA, 2020-2050</t>
  </si>
  <si>
    <t>Scenario</t>
  </si>
  <si>
    <t>2020</t>
  </si>
  <si>
    <t>2030</t>
  </si>
  <si>
    <t>2040</t>
  </si>
  <si>
    <t>2050</t>
  </si>
  <si>
    <t>Change 2020-2050 (#)</t>
  </si>
  <si>
    <t>Change 2020-2050 (%)</t>
  </si>
  <si>
    <t>1. Baseline</t>
  </si>
  <si>
    <t>2. Negative Economic Migration</t>
  </si>
  <si>
    <t>3. Positive Economic Migration</t>
  </si>
  <si>
    <t>Source: UCSUR/Pittsburgh REMI Model</t>
  </si>
  <si>
    <t>Note: Population totals are REMI model values for January 1 of each year. This differs slightly from the Decennial Census, which uses April 1. The 2020 Decennial Census population for the eight-county Pittsburgh MSA was 2,457,000.</t>
  </si>
  <si>
    <t>Scenarios differ in assumed net economic migration: 1 = net zero; 2 = negative (avg. loss of 2,725/yr); 3 = positive (+6,211/yr).</t>
  </si>
  <si>
    <t>Table 2. Population Change by Age Group Under Alternative Forecast Scenarios</t>
  </si>
  <si>
    <t>Pittsburgh MSA, 2020-2050</t>
  </si>
  <si>
    <t>Age group</t>
  </si>
  <si>
    <t>Scenario 1: Baseline</t>
  </si>
  <si>
    <t>Ages 0-17</t>
  </si>
  <si>
    <t>Ages 18-24</t>
  </si>
  <si>
    <t>Ages 25-64</t>
  </si>
  <si>
    <t>Ages 25-44</t>
  </si>
  <si>
    <t>Ages 45-64</t>
  </si>
  <si>
    <t>Ages 65 and over</t>
  </si>
  <si>
    <t>Ages 65-84</t>
  </si>
  <si>
    <t>Ages 85 and over</t>
  </si>
  <si>
    <t>Total Population</t>
  </si>
  <si>
    <t>Scenario 2: Negative Economic Migration</t>
  </si>
  <si>
    <t>Scenario 3: Positive Economic Migration</t>
  </si>
  <si>
    <t>Table 3. Major Components of Population Change Under Alternative Forecast Scenarios</t>
  </si>
  <si>
    <t>Average annual change 2025-2050, Pittsburgh MSA forecast scenarios</t>
  </si>
  <si>
    <t>Economic migration (1)</t>
  </si>
  <si>
    <t>Retired migration</t>
  </si>
  <si>
    <t>International migration</t>
  </si>
  <si>
    <t>Natural population change</t>
  </si>
  <si>
    <t>Total population change (2)</t>
  </si>
  <si>
    <t>(1) Levels of net economic migration are exogenously set for each of the forecast scenarios (see Section I of the report).</t>
  </si>
  <si>
    <t>(2) Overall change includes other small changes, such as projected shifts in special populations (military personnel, students, and certain institutionalized populations).</t>
  </si>
  <si>
    <t>Values are as published in the report and are not recomputed from the component columns.</t>
  </si>
  <si>
    <t>Table 4. Projected Caregiver Support Ratios</t>
  </si>
  <si>
    <t>Measure</t>
  </si>
  <si>
    <t>2025</t>
  </si>
  <si>
    <t>2035</t>
  </si>
  <si>
    <t>2045</t>
  </si>
  <si>
    <t>Population ages 45-64</t>
  </si>
  <si>
    <t>Population age 80 and over</t>
  </si>
  <si>
    <t>Percent age 80 and over</t>
  </si>
  <si>
    <t>Caregiver support ratio</t>
  </si>
  <si>
    <t>Caregiver support ratio = population ages 45-64 divided by population age 80 and over (calculated by formula; matches the published table).</t>
  </si>
  <si>
    <t>Percent age 80 and over is the published share of total regional population.</t>
  </si>
  <si>
    <t>Table 5. 2050 Forecast of the Pittsburgh MSA Labor Force by Age Group</t>
  </si>
  <si>
    <t>Forecast labor force 2050 and percent change 2020-2050</t>
  </si>
  <si>
    <t>Scenario 1: Baseline (net zero economic migration) - 2050</t>
  </si>
  <si>
    <t>Scenario 1: % change 2020-2050</t>
  </si>
  <si>
    <t>Scenario 2: Negative economic migration - 2050</t>
  </si>
  <si>
    <t>Scenario 2: % change 2020-2050</t>
  </si>
  <si>
    <t>Scenario 3: Positive economic migration - 2050</t>
  </si>
  <si>
    <t>Scenario 3: % change 2020-2050</t>
  </si>
  <si>
    <t>Under Age 25</t>
  </si>
  <si>
    <t>Total</t>
  </si>
  <si>
    <t>Table 6. Baseline Forecast of Employment by Industry</t>
  </si>
  <si>
    <t>Pittsburgh MSA, 2019-2050</t>
  </si>
  <si>
    <t>Industry</t>
  </si>
  <si>
    <t>2019 (1)</t>
  </si>
  <si>
    <t>Change 2019-2050 (#)</t>
  </si>
  <si>
    <t>Change 2019-2050 (%)</t>
  </si>
  <si>
    <t>All Industries</t>
  </si>
  <si>
    <t>Natural Resources</t>
  </si>
  <si>
    <t>Construction</t>
  </si>
  <si>
    <t>Manufacturing</t>
  </si>
  <si>
    <t>Retail and Wholesale</t>
  </si>
  <si>
    <t>Transportation and Public Utilities</t>
  </si>
  <si>
    <t>Finance, Insurance, and Real Estate</t>
  </si>
  <si>
    <t>Services</t>
  </si>
  <si>
    <t>Government</t>
  </si>
  <si>
    <t>Farm</t>
  </si>
  <si>
    <t>(1) 2019 is used as the reference year to reflect pre-COVID employment levels.</t>
  </si>
  <si>
    <t>Employment uses the REMI expanded definition, which includes proprietors (self-employed) and so exceeds BLS payroll employment counts.</t>
  </si>
  <si>
    <t>Table 7. Comparison of Population Forecasts for the Pittsburgh MSA</t>
  </si>
  <si>
    <t>Forecast</t>
  </si>
  <si>
    <t>2020 (1)</t>
  </si>
  <si>
    <t>PaSDC/Center for Rural PA</t>
  </si>
  <si>
    <t>UCSUR Scenario 1: Baseline</t>
  </si>
  <si>
    <t>UCSUR Scenario 2: Negative Economic Migration</t>
  </si>
  <si>
    <t>UCSUR Scenario 3: Positive Economic Migration</t>
  </si>
  <si>
    <t>Source: UCSUR/Pittsburgh REMI Model and the Center for Rural Pennsylvania (2023)</t>
  </si>
  <si>
    <t>(1) REMI population totals reflect population on January 1 of each year; the Decennial Census uses April 1 (2020 Census population of the eight-county MSA: 2,457,000).</t>
  </si>
  <si>
    <t xml:space="preserve">    The PaSDC/Center for Rural Pennsylvania base-year and projected figures reflect population as of July 1 of each year.</t>
  </si>
  <si>
    <t>Appendix II. Detailed Population Forecast by Age - Scenario 1: Baseline Forecast (Net Zero Economic Migration)</t>
  </si>
  <si>
    <t>Ages 0-4</t>
  </si>
  <si>
    <t>Ages 5-9</t>
  </si>
  <si>
    <t>Ages 10-14</t>
  </si>
  <si>
    <t>Ages 15-19</t>
  </si>
  <si>
    <t>Ages 20-24</t>
  </si>
  <si>
    <t>Ages 25-29</t>
  </si>
  <si>
    <t>Ages 30-34</t>
  </si>
  <si>
    <t>Ages 35-39</t>
  </si>
  <si>
    <t>Ages 40-44</t>
  </si>
  <si>
    <t>Ages 45-49</t>
  </si>
  <si>
    <t>Ages 50-54</t>
  </si>
  <si>
    <t>Ages 55-59</t>
  </si>
  <si>
    <t>Ages 60-64</t>
  </si>
  <si>
    <t>Ages 65-69</t>
  </si>
  <si>
    <t>Ages 70-74</t>
  </si>
  <si>
    <t>Ages 75-79</t>
  </si>
  <si>
    <t>Ages 80-84</t>
  </si>
  <si>
    <t>All Ages</t>
  </si>
  <si>
    <t>Five-year age groups are shown first, followed by the summary groupings used in Table 2. Summary rows overlap with the five-year groups (do not add them together).</t>
  </si>
  <si>
    <t>Appendix II. Detailed Population Forecast by Age - Scenario 2: Negative Economic Migration</t>
  </si>
  <si>
    <t>Appendix II. Detailed Population Forecast by Age - Scenario 3: Positive Economic Migration</t>
  </si>
  <si>
    <t>Figure 1. Baseline Forecast Population Change by Age Group</t>
  </si>
  <si>
    <t>Pittsburgh MSA, 2020-2050 (percent change, Scenario 1: Baseline)</t>
  </si>
  <si>
    <t>Percent change 2020-2050</t>
  </si>
  <si>
    <t>Ages 85+</t>
  </si>
  <si>
    <t>See sheet 'App II S1' for the underlying population counts by age group.</t>
  </si>
  <si>
    <t>Figure 2. Estimated Annual Net Economic Migration</t>
  </si>
  <si>
    <t>Pittsburgh MSA, 2001-2023</t>
  </si>
  <si>
    <t>Year</t>
  </si>
  <si>
    <t>Net economic migration (persons)</t>
  </si>
  <si>
    <t>Average 2001-2023</t>
  </si>
  <si>
    <t>Figure 3. Population History and Comparison of Forecast Scenarios</t>
  </si>
  <si>
    <t>Pittsburgh MSA, 2001-2050 (population on January 1)</t>
  </si>
  <si>
    <t>Historic</t>
  </si>
  <si>
    <t>Scenario 2: Negative economic migration</t>
  </si>
  <si>
    <t>Scenario 3: Positive economic migration</t>
  </si>
  <si>
    <t>Historic values run through 2020; scenario values begin in 2021 and are identical across scenarios through 2026.</t>
  </si>
  <si>
    <t>Blank cells indicate no value is plotted for that series in that year.</t>
  </si>
  <si>
    <t>Figure 4. Comparison of Regional and National Population Growth</t>
  </si>
  <si>
    <t>Average annual population change, Pittsburgh MSA and the United States</t>
  </si>
  <si>
    <t>Pittsburgh MSA (Baseline)</t>
  </si>
  <si>
    <t>United States (Main Series)</t>
  </si>
  <si>
    <t>Source: UCSUR/Pittsburgh REMI Model and U.S. Census Bureau, 2023 National Population Projections (Main Series)</t>
  </si>
  <si>
    <t>Values are annual percent change in population.</t>
  </si>
  <si>
    <t>Figure 5. Estimated Annual Population Change</t>
  </si>
  <si>
    <t>Pittsburgh MSA, 2010-2020</t>
  </si>
  <si>
    <t>Annual population change (%)</t>
  </si>
  <si>
    <t>Figure 6. Estimated Population Change Across the 40 Largest MSAs</t>
  </si>
  <si>
    <t>July 1, 2024 to July 1, 2025</t>
  </si>
  <si>
    <t>Metropolitan area (MSA)</t>
  </si>
  <si>
    <t>Percent population change</t>
  </si>
  <si>
    <t>Los Angeles</t>
  </si>
  <si>
    <t>San Diego</t>
  </si>
  <si>
    <t>Miami</t>
  </si>
  <si>
    <t>Pittsburgh</t>
  </si>
  <si>
    <t>St. Louis</t>
  </si>
  <si>
    <t>Cleveland</t>
  </si>
  <si>
    <t>San Francisco</t>
  </si>
  <si>
    <t>Baltimore</t>
  </si>
  <si>
    <t>New York</t>
  </si>
  <si>
    <t>Virginia Beach</t>
  </si>
  <si>
    <t>Boston</t>
  </si>
  <si>
    <t>Chicago</t>
  </si>
  <si>
    <t>Philadelphia</t>
  </si>
  <si>
    <t>Detroit</t>
  </si>
  <si>
    <t>Denver</t>
  </si>
  <si>
    <t>San Jose</t>
  </si>
  <si>
    <t>Tampa</t>
  </si>
  <si>
    <t>Providence</t>
  </si>
  <si>
    <t>Portland</t>
  </si>
  <si>
    <t>Riverside</t>
  </si>
  <si>
    <t>Cincinnati</t>
  </si>
  <si>
    <t>Sacramento</t>
  </si>
  <si>
    <t>Kansas City</t>
  </si>
  <si>
    <t>Minneapolis</t>
  </si>
  <si>
    <t>Washington</t>
  </si>
  <si>
    <t>Las Vegas</t>
  </si>
  <si>
    <t>Columbus</t>
  </si>
  <si>
    <t>Atlanta</t>
  </si>
  <si>
    <t>Indianapolis</t>
  </si>
  <si>
    <t>Seattle</t>
  </si>
  <si>
    <t>Phoenix</t>
  </si>
  <si>
    <t>Orlando</t>
  </si>
  <si>
    <t>San Antonio</t>
  </si>
  <si>
    <t>Dallas</t>
  </si>
  <si>
    <t>Jacksonville</t>
  </si>
  <si>
    <t>Nashville</t>
  </si>
  <si>
    <t>Houston</t>
  </si>
  <si>
    <t>Charlotte</t>
  </si>
  <si>
    <t>Austin</t>
  </si>
  <si>
    <t>Raleigh</t>
  </si>
  <si>
    <t>Source: Compiled from U.S. Census Bureau Population Estimates Program (Vintage 2025) data</t>
  </si>
  <si>
    <t>Figure 7. Natural Population Change Across the 40 Largest MSAs</t>
  </si>
  <si>
    <t>Births minus deaths per 1,000 population: July 1, 2024 to July 1, 2025</t>
  </si>
  <si>
    <t>Natural change per 1,000 population</t>
  </si>
  <si>
    <t>Natural population change is the difference in numbers of births and deaths.</t>
  </si>
  <si>
    <t>Figure 8. Annual Natural Population Change Under Alternative Forecasts</t>
  </si>
  <si>
    <t>Pittsburgh MSA, 2010-2050 (births minus deaths)</t>
  </si>
  <si>
    <t>Historic values run through 2024; scenario values begin in 2025.</t>
  </si>
  <si>
    <t>Figure 9. Estimated Net Migration Rates Across the 40 Largest MSAs</t>
  </si>
  <si>
    <t>Total net migration per 1,000 population: July 1, 2024 to July 1, 2025</t>
  </si>
  <si>
    <t>Net migration per 1,000 population</t>
  </si>
  <si>
    <t>Figure 10. Estimated Net Migration Rates by Age Group</t>
  </si>
  <si>
    <t>Net migration as a percent of age-group population, Pittsburgh MSA: 1980s, 1990s, 2000s, and 2010s</t>
  </si>
  <si>
    <t>1980s (%)</t>
  </si>
  <si>
    <t>1990s (%)</t>
  </si>
  <si>
    <t>2000s (%)</t>
  </si>
  <si>
    <t>2010s (%)</t>
  </si>
  <si>
    <t>0-4</t>
  </si>
  <si>
    <t>5-9</t>
  </si>
  <si>
    <t>10-14</t>
  </si>
  <si>
    <t>15-19</t>
  </si>
  <si>
    <t>20-24</t>
  </si>
  <si>
    <t>25-29</t>
  </si>
  <si>
    <t>30-34</t>
  </si>
  <si>
    <t>35-39</t>
  </si>
  <si>
    <t>40-44</t>
  </si>
  <si>
    <t>45-49</t>
  </si>
  <si>
    <t>50-54</t>
  </si>
  <si>
    <t>55-59</t>
  </si>
  <si>
    <t>60-64</t>
  </si>
  <si>
    <t>65-69</t>
  </si>
  <si>
    <t>70-74</t>
  </si>
  <si>
    <t>Source: UCSUR, compiled from University of Wisconsin county-level data</t>
  </si>
  <si>
    <t>Egan-Robertson, D., Curtis, K. J., Winkler, R. L., Johnson, K. M., &amp; Bourbeau, C. (2024). Age-specific net migration estimates for U.S. counties, 1950-2020 [Data set]. Applied Population Laboratory, University of Wisconsin-Madison. netmigration.wisc.edu/</t>
  </si>
  <si>
    <t>Values are percentages (e.g., 3.79 = 3.79% of the age-group population over the decade).</t>
  </si>
  <si>
    <t>Figure 11. Percentage of Population Age 65 and Over</t>
  </si>
  <si>
    <t>Pittsburgh MSA and the United States, 2020-2050</t>
  </si>
  <si>
    <t>Pittsburgh MSA (Baseline Forecast)</t>
  </si>
  <si>
    <t>United States (Main Series Forecast)</t>
  </si>
  <si>
    <t>Figure 12. Caregiver Support Ratio</t>
  </si>
  <si>
    <t>Pittsburgh MSA, 2010-2050, Historical and Baseline Forecast</t>
  </si>
  <si>
    <t>Caregiver support ratio (ages 45-64 per resident age 80+)</t>
  </si>
  <si>
    <t>Source: UCSUR/Pittsburgh REMI Model. Values through 2020 reflect historical population estimates.</t>
  </si>
  <si>
    <t>Figure 13. Sources of Regional Employment Demand</t>
  </si>
  <si>
    <t>Share of Pittsburgh MSA employment by source of demand</t>
  </si>
  <si>
    <t>Grouping</t>
  </si>
  <si>
    <t>Source of employment demand</t>
  </si>
  <si>
    <t>Share of regional employment</t>
  </si>
  <si>
    <t>Locally generated employment</t>
  </si>
  <si>
    <t>Local household consumption</t>
  </si>
  <si>
    <t>Exports within Southwestern Pennsylvania</t>
  </si>
  <si>
    <t>Intermediate local demand</t>
  </si>
  <si>
    <t>Local investment activity</t>
  </si>
  <si>
    <t>Local government demand</t>
  </si>
  <si>
    <t>From outside the region</t>
  </si>
  <si>
    <t>Exports to remainder of United States</t>
  </si>
  <si>
    <t>International exports</t>
  </si>
  <si>
    <t>Locally generated employment (subtotal)</t>
  </si>
  <si>
    <t>From outside the region (subtotal)</t>
  </si>
  <si>
    <t>Shares are taken from the data labels printed in the published graphic (rounded to 0.1%). Published subtotals: 70.2% locally generated, 29.8% from outside the region.</t>
  </si>
  <si>
    <t>Suggested citation: University Center for Social and Urban Research, University of Pittsburgh. (2026, October). Data tables and figure data for Demographic and Economic Forecasts for the Pittsburgh Region Through 2050 [Data set]. www.ucsur.pitt.edu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</si>
</sst>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numFmt numFmtId="165" formatCode="0.0%;\-0.0%;0.0%"/>
    <numFmt numFmtId="166" formatCode="\+#,##0;\-#,##0;0"/>
    <numFmt numFmtId="167" formatCode="0.0"/>
    <numFmt numFmtId="168" formatCode="0.00%;\-0.00%;0.00%"/>
    <numFmt numFmtId="169" formatCode="0.00;\-0.00;0.00"/>
  </numFmts>
  <fonts count="10" x14ac:knownFonts="1">
    <font>
      <sz val="11"/>
      <color theme="1"/>
      <name val="Calibri"/>
      <family val="2"/>
      <charset val="1"/>
    </font>
    <font>
      <b/>
      <sz val="15"/>
      <color rgb="FF003594"/>
      <name val="Arial"/>
      <charset val="1"/>
    </font>
    <font>
      <sz val="10"/>
      <name val="Arial"/>
      <charset val="1"/>
    </font>
    <font>
      <i/>
      <sz val="10"/>
      <color rgb="FF404040"/>
      <name val="Arial"/>
      <charset val="1"/>
    </font>
    <font>
      <b/>
      <sz val="11"/>
      <color rgb="FF003594"/>
      <name val="Arial"/>
      <charset val="1"/>
    </font>
    <font>
      <b/>
      <sz val="10"/>
      <color rgb="FFFFFFFF"/>
      <name val="Arial"/>
      <charset val="1"/>
    </font>
    <font>
      <b/>
      <sz val="13"/>
      <color rgb="FF003594"/>
      <name val="Arial"/>
      <charset val="1"/>
    </font>
    <font>
      <sz val="9"/>
      <color rgb="FF404040"/>
      <name val="Arial"/>
      <charset val="1"/>
    </font>
    <font>
      <b/>
      <sz val="10"/>
      <name val="Arial"/>
      <charset val="1"/>
    </font>
    <font>
      <u/>
      <sz val="11"/>
      <color theme="10"/>
      <name val="Calibri"/>
      <family val="2"/>
      <charset val="1"/>
    </font>
  </fonts>
  <fills count="5">
    <fill>
      <patternFill patternType="none"/>
    </fill>
    <fill>
      <patternFill patternType="gray125"/>
    </fill>
    <fill>
      <patternFill patternType="solid">
        <fgColor rgb="FF003594"/>
        <bgColor rgb="FF333399"/>
      </patternFill>
    </fill>
    <fill>
      <patternFill patternType="solid">
        <fgColor rgb="FFDCE6F5"/>
        <bgColor rgb="FFF2F2F2"/>
      </patternFill>
    </fill>
    <fill>
      <patternFill patternType="solid">
        <fgColor rgb="FFF2F2F2"/>
        <bgColor rgb="FFFFFFFF"/>
      </patternFill>
    </fill>
  </fills>
  <borders count="2">
    <border>
      <left/>
      <right/>
      <top/>
      <bottom/>
      <diagonal/>
    </border>
    <border>
      <left/>
      <right/>
      <top/>
      <bottom style="thin">
        <color rgb="FFBFBFBF"/>
      </bottom>
      <diagonal/>
    </border>
  </borders>
  <cellStyleXfs count="2">
    <xf numFmtId="0" fontId="0" fillId="0" borderId="0"/>
    <xf numFmtId="0" fontId="9" fillId="0" borderId="0" applyNumberFormat="0" applyFill="0" applyBorder="0" applyAlignment="0" applyProtection="0"/>
  </cellStyleXfs>
  <cellXfs count="28">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xf numFmtId="0" fontId="4" fillId="0" borderId="0" xfId="0" applyFont="1"/>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0" fontId="6" fillId="0" borderId="0" xfId="0" applyFont="1"/>
    <xf numFmtId="0" fontId="2" fillId="0" borderId="1" xfId="0" applyFont="1" applyBorder="1"/>
    <xf numFmtId="164" fontId="2" fillId="0" borderId="1" xfId="0" applyNumberFormat="1" applyFont="1" applyBorder="1" applyAlignment="1">
      <alignment horizontal="right"/>
    </xf>
    <xf numFmtId="165" fontId="2" fillId="0" borderId="1" xfId="0" applyNumberFormat="1" applyFont="1" applyBorder="1" applyAlignment="1">
      <alignment horizontal="right"/>
    </xf>
    <xf numFmtId="0" fontId="7" fillId="0" borderId="0" xfId="0" applyFont="1"/>
    <xf numFmtId="0" fontId="8" fillId="3" borderId="0" xfId="0" applyFont="1" applyFill="1"/>
    <xf numFmtId="0" fontId="2" fillId="3" borderId="0" xfId="0" applyFont="1" applyFill="1"/>
    <xf numFmtId="0" fontId="8" fillId="4" borderId="1" xfId="0" applyFont="1" applyFill="1" applyBorder="1"/>
    <xf numFmtId="164" fontId="8" fillId="4" borderId="1" xfId="0" applyNumberFormat="1" applyFont="1" applyFill="1" applyBorder="1" applyAlignment="1">
      <alignment horizontal="right"/>
    </xf>
    <xf numFmtId="165" fontId="8" fillId="4" borderId="1" xfId="0" applyNumberFormat="1" applyFont="1" applyFill="1" applyBorder="1" applyAlignment="1">
      <alignment horizontal="right"/>
    </xf>
    <xf numFmtId="166" fontId="2" fillId="0" borderId="1" xfId="0" applyNumberFormat="1" applyFont="1" applyBorder="1" applyAlignment="1">
      <alignment horizontal="right"/>
    </xf>
    <xf numFmtId="167" fontId="8" fillId="4" borderId="1" xfId="0" applyNumberFormat="1" applyFont="1" applyFill="1" applyBorder="1" applyAlignment="1">
      <alignment horizontal="right"/>
    </xf>
    <xf numFmtId="1" fontId="2" fillId="0" borderId="1" xfId="0" applyNumberFormat="1" applyFont="1" applyBorder="1"/>
    <xf numFmtId="168" fontId="2" fillId="0" borderId="1" xfId="0" applyNumberFormat="1" applyFont="1" applyBorder="1" applyAlignment="1">
      <alignment horizontal="right"/>
    </xf>
    <xf numFmtId="169" fontId="2" fillId="0" borderId="1" xfId="0" applyNumberFormat="1" applyFont="1" applyBorder="1" applyAlignment="1">
      <alignment horizontal="right"/>
    </xf>
    <xf numFmtId="2" fontId="2" fillId="0" borderId="1" xfId="0" applyNumberFormat="1" applyFont="1" applyBorder="1" applyAlignment="1">
      <alignment horizontal="right"/>
    </xf>
    <xf numFmtId="0" fontId="2" fillId="0" borderId="1" xfId="0" applyFont="1" applyBorder="1" applyAlignment="1">
      <alignment horizontal="left"/>
    </xf>
    <xf numFmtId="0" fontId="2" fillId="4" borderId="1" xfId="0" applyFont="1" applyFill="1" applyBorder="1" applyAlignment="1">
      <alignment horizontal="right"/>
    </xf>
    <xf numFmtId="0" fontId="2" fillId="0" borderId="0" xfId="0" applyFont="1" applyAlignment="1">
      <alignment vertical="top" wrapText="1"/>
    </xf>
    <xf numFmtId="0" fontId="9" fillId="0" borderId="0" xfId="1"/>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CE6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594"/>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9"/>
  <sheetViews>
    <sheetView showGridLines="0" tabSelected="1" zoomScaleNormal="100" workbookViewId="0"/>
  </sheetViews>
  <sheetFormatPr defaultColWidth="8.7109375" defaultRowHeight="15" x14ac:dyDescent="0.25"/>
  <cols>
    <col min="1" max="1" width="24" customWidth="1"/>
    <col min="2" max="2" width="95" customWidth="1"/>
  </cols>
  <sheetData>
    <row r="1" spans="1:2" ht="19.5" x14ac:dyDescent="0.3">
      <c r="A1" s="1" t="s">
        <v>0</v>
      </c>
      <c r="B1" s="2"/>
    </row>
    <row r="2" spans="1:2" x14ac:dyDescent="0.25">
      <c r="A2" s="3" t="s">
        <v>1</v>
      </c>
      <c r="B2" s="2"/>
    </row>
    <row r="3" spans="1:2" x14ac:dyDescent="0.25">
      <c r="A3" s="2"/>
      <c r="B3" s="2"/>
    </row>
    <row r="4" spans="1:2" x14ac:dyDescent="0.25">
      <c r="A4" s="4" t="s">
        <v>2</v>
      </c>
      <c r="B4" s="2"/>
    </row>
    <row r="5" spans="1:2" ht="45" customHeight="1" x14ac:dyDescent="0.25">
      <c r="A5" s="26" t="s">
        <v>3</v>
      </c>
      <c r="B5" s="26"/>
    </row>
    <row r="6" spans="1:2" ht="30" customHeight="1" x14ac:dyDescent="0.25">
      <c r="A6" s="26" t="s">
        <v>4</v>
      </c>
      <c r="B6" s="26"/>
    </row>
    <row r="7" spans="1:2" x14ac:dyDescent="0.25">
      <c r="A7" s="4" t="s">
        <v>5</v>
      </c>
      <c r="B7" s="2"/>
    </row>
    <row r="8" spans="1:2" ht="30" customHeight="1" x14ac:dyDescent="0.25">
      <c r="A8" s="26" t="s">
        <v>6</v>
      </c>
      <c r="B8" s="26"/>
    </row>
    <row r="9" spans="1:2" ht="45" customHeight="1" x14ac:dyDescent="0.25">
      <c r="A9" s="26" t="s">
        <v>7</v>
      </c>
      <c r="B9" s="26"/>
    </row>
    <row r="10" spans="1:2" ht="45" customHeight="1" x14ac:dyDescent="0.25">
      <c r="A10" s="26" t="s">
        <v>8</v>
      </c>
      <c r="B10" s="26"/>
    </row>
    <row r="11" spans="1:2" ht="30" customHeight="1" x14ac:dyDescent="0.25">
      <c r="A11" s="26" t="s">
        <v>9</v>
      </c>
      <c r="B11" s="26"/>
    </row>
    <row r="12" spans="1:2" ht="30" customHeight="1" x14ac:dyDescent="0.25">
      <c r="A12" s="26" t="s">
        <v>301</v>
      </c>
      <c r="B12" s="26"/>
    </row>
    <row r="13" spans="1:2" ht="15" customHeight="1" x14ac:dyDescent="0.25">
      <c r="A13" s="26" t="s">
        <v>10</v>
      </c>
      <c r="B13" s="26"/>
    </row>
    <row r="14" spans="1:2" x14ac:dyDescent="0.25">
      <c r="A14" s="2"/>
      <c r="B14" s="2"/>
    </row>
    <row r="15" spans="1:2" x14ac:dyDescent="0.25">
      <c r="A15" s="5" t="s">
        <v>11</v>
      </c>
      <c r="B15" s="2"/>
    </row>
    <row r="16" spans="1:2" ht="18" customHeight="1" x14ac:dyDescent="0.25">
      <c r="A16" s="6" t="s">
        <v>12</v>
      </c>
      <c r="B16" s="7" t="s">
        <v>13</v>
      </c>
    </row>
    <row r="17" spans="1:2" x14ac:dyDescent="0.25">
      <c r="A17" s="27" t="s">
        <v>14</v>
      </c>
      <c r="B17" s="2" t="s">
        <v>15</v>
      </c>
    </row>
    <row r="18" spans="1:2" x14ac:dyDescent="0.25">
      <c r="A18" s="27" t="s">
        <v>16</v>
      </c>
      <c r="B18" s="2" t="s">
        <v>17</v>
      </c>
    </row>
    <row r="19" spans="1:2" x14ac:dyDescent="0.25">
      <c r="A19" s="27" t="s">
        <v>18</v>
      </c>
      <c r="B19" s="2" t="s">
        <v>19</v>
      </c>
    </row>
    <row r="20" spans="1:2" x14ac:dyDescent="0.25">
      <c r="A20" s="27" t="s">
        <v>20</v>
      </c>
      <c r="B20" s="2" t="s">
        <v>21</v>
      </c>
    </row>
    <row r="21" spans="1:2" x14ac:dyDescent="0.25">
      <c r="A21" s="27" t="s">
        <v>22</v>
      </c>
      <c r="B21" s="2" t="s">
        <v>23</v>
      </c>
    </row>
    <row r="22" spans="1:2" x14ac:dyDescent="0.25">
      <c r="A22" s="27" t="s">
        <v>24</v>
      </c>
      <c r="B22" s="2" t="s">
        <v>25</v>
      </c>
    </row>
    <row r="23" spans="1:2" x14ac:dyDescent="0.25">
      <c r="A23" s="27" t="s">
        <v>26</v>
      </c>
      <c r="B23" s="2" t="s">
        <v>27</v>
      </c>
    </row>
    <row r="24" spans="1:2" x14ac:dyDescent="0.25">
      <c r="A24" s="27" t="s">
        <v>28</v>
      </c>
      <c r="B24" s="2" t="s">
        <v>29</v>
      </c>
    </row>
    <row r="25" spans="1:2" x14ac:dyDescent="0.25">
      <c r="A25" s="27" t="s">
        <v>30</v>
      </c>
      <c r="B25" s="2" t="s">
        <v>31</v>
      </c>
    </row>
    <row r="26" spans="1:2" x14ac:dyDescent="0.25">
      <c r="A26" s="27" t="s">
        <v>32</v>
      </c>
      <c r="B26" s="2" t="s">
        <v>33</v>
      </c>
    </row>
    <row r="27" spans="1:2" x14ac:dyDescent="0.25">
      <c r="A27" s="27" t="s">
        <v>34</v>
      </c>
      <c r="B27" s="2" t="s">
        <v>35</v>
      </c>
    </row>
    <row r="28" spans="1:2" x14ac:dyDescent="0.25">
      <c r="A28" s="27" t="s">
        <v>36</v>
      </c>
      <c r="B28" s="2" t="s">
        <v>37</v>
      </c>
    </row>
    <row r="29" spans="1:2" x14ac:dyDescent="0.25">
      <c r="A29" s="27" t="s">
        <v>38</v>
      </c>
      <c r="B29" s="2" t="s">
        <v>39</v>
      </c>
    </row>
    <row r="30" spans="1:2" x14ac:dyDescent="0.25">
      <c r="A30" s="27" t="s">
        <v>40</v>
      </c>
      <c r="B30" s="2" t="s">
        <v>41</v>
      </c>
    </row>
    <row r="31" spans="1:2" x14ac:dyDescent="0.25">
      <c r="A31" s="27" t="s">
        <v>42</v>
      </c>
      <c r="B31" s="2" t="s">
        <v>43</v>
      </c>
    </row>
    <row r="32" spans="1:2" x14ac:dyDescent="0.25">
      <c r="A32" s="27" t="s">
        <v>44</v>
      </c>
      <c r="B32" s="2" t="s">
        <v>45</v>
      </c>
    </row>
    <row r="33" spans="1:2" x14ac:dyDescent="0.25">
      <c r="A33" s="27" t="s">
        <v>46</v>
      </c>
      <c r="B33" s="2" t="s">
        <v>47</v>
      </c>
    </row>
    <row r="34" spans="1:2" x14ac:dyDescent="0.25">
      <c r="A34" s="27" t="s">
        <v>48</v>
      </c>
      <c r="B34" s="2" t="s">
        <v>49</v>
      </c>
    </row>
    <row r="35" spans="1:2" x14ac:dyDescent="0.25">
      <c r="A35" s="27" t="s">
        <v>50</v>
      </c>
      <c r="B35" s="2" t="s">
        <v>51</v>
      </c>
    </row>
    <row r="36" spans="1:2" x14ac:dyDescent="0.25">
      <c r="A36" s="27" t="s">
        <v>52</v>
      </c>
      <c r="B36" s="2" t="s">
        <v>53</v>
      </c>
    </row>
    <row r="37" spans="1:2" x14ac:dyDescent="0.25">
      <c r="A37" s="27" t="s">
        <v>54</v>
      </c>
      <c r="B37" s="2" t="s">
        <v>55</v>
      </c>
    </row>
    <row r="38" spans="1:2" x14ac:dyDescent="0.25">
      <c r="A38" s="27" t="s">
        <v>56</v>
      </c>
      <c r="B38" s="2" t="s">
        <v>57</v>
      </c>
    </row>
    <row r="39" spans="1:2" x14ac:dyDescent="0.25">
      <c r="A39" s="27" t="s">
        <v>58</v>
      </c>
      <c r="B39" s="2" t="s">
        <v>59</v>
      </c>
    </row>
  </sheetData>
  <mergeCells count="8">
    <mergeCell ref="A11:B11"/>
    <mergeCell ref="A12:B12"/>
    <mergeCell ref="A13:B13"/>
    <mergeCell ref="A5:B5"/>
    <mergeCell ref="A6:B6"/>
    <mergeCell ref="A8:B8"/>
    <mergeCell ref="A9:B9"/>
    <mergeCell ref="A10:B10"/>
  </mergeCells>
  <hyperlinks>
    <hyperlink ref="A17" location="'Table 1'!A1" display="Table 1" xr:uid="{00000000-0004-0000-0000-000000000000}"/>
    <hyperlink ref="A18" location="'Table 2'!A1" display="Table 2" xr:uid="{00000000-0004-0000-0000-000001000000}"/>
    <hyperlink ref="A19" location="'Table 3'!A1" display="Table 3" xr:uid="{00000000-0004-0000-0000-000002000000}"/>
    <hyperlink ref="A20" location="'Table 4'!A1" display="Table 4" xr:uid="{00000000-0004-0000-0000-000003000000}"/>
    <hyperlink ref="A21" location="'Table 5'!A1" display="Table 5" xr:uid="{00000000-0004-0000-0000-000004000000}"/>
    <hyperlink ref="A22" location="'Table 6'!A1" display="Table 6" xr:uid="{00000000-0004-0000-0000-000005000000}"/>
    <hyperlink ref="A23" location="'Table 7'!A1" display="Table 7" xr:uid="{00000000-0004-0000-0000-000006000000}"/>
    <hyperlink ref="A24" location="'App II S1'!A1" display="App II S1" xr:uid="{00000000-0004-0000-0000-000007000000}"/>
    <hyperlink ref="A25" location="'App II S2'!A1" display="App II S2" xr:uid="{00000000-0004-0000-0000-000008000000}"/>
    <hyperlink ref="A26" location="'App II S3'!A1" display="App II S3" xr:uid="{00000000-0004-0000-0000-000009000000}"/>
    <hyperlink ref="A27" location="'Fig 1'!A1" display="Fig 1" xr:uid="{00000000-0004-0000-0000-00000A000000}"/>
    <hyperlink ref="A28" location="'Fig 2'!A1" display="Fig 2" xr:uid="{00000000-0004-0000-0000-00000B000000}"/>
    <hyperlink ref="A29" location="'Fig 3'!A1" display="Fig 3" xr:uid="{00000000-0004-0000-0000-00000C000000}"/>
    <hyperlink ref="A30" location="'Fig 4'!A1" display="Fig 4" xr:uid="{00000000-0004-0000-0000-00000D000000}"/>
    <hyperlink ref="A31" location="'Fig 5'!A1" display="Fig 5" xr:uid="{00000000-0004-0000-0000-00000E000000}"/>
    <hyperlink ref="A32" location="'Fig 6'!A1" display="Fig 6" xr:uid="{00000000-0004-0000-0000-00000F000000}"/>
    <hyperlink ref="A33" location="'Fig 7'!A1" display="Fig 7" xr:uid="{00000000-0004-0000-0000-000010000000}"/>
    <hyperlink ref="A34" location="'Fig 8'!A1" display="Fig 8" xr:uid="{00000000-0004-0000-0000-000011000000}"/>
    <hyperlink ref="A35" location="'Fig 9'!A1" display="Fig 9" xr:uid="{00000000-0004-0000-0000-000012000000}"/>
    <hyperlink ref="A36" location="'Fig 10'!A1" display="Fig 10" xr:uid="{00000000-0004-0000-0000-000013000000}"/>
    <hyperlink ref="A37" location="'Fig 11'!A1" display="Fig 11" xr:uid="{00000000-0004-0000-0000-000014000000}"/>
    <hyperlink ref="A38" location="'Fig 12'!A1" display="Fig 12" xr:uid="{00000000-0004-0000-0000-000015000000}"/>
    <hyperlink ref="A39" location="'Fig 13'!A1" display="Fig 13" xr:uid="{00000000-0004-0000-0000-000016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
  <sheetViews>
    <sheetView showGridLines="0" zoomScaleNormal="100" workbookViewId="0"/>
  </sheetViews>
  <sheetFormatPr defaultColWidth="8.7109375" defaultRowHeight="15" x14ac:dyDescent="0.25"/>
  <cols>
    <col min="1" max="1" width="36" customWidth="1"/>
    <col min="2" max="5" width="13" customWidth="1"/>
    <col min="6" max="7" width="20" customWidth="1"/>
  </cols>
  <sheetData>
    <row r="1" spans="1:7" ht="16.5" x14ac:dyDescent="0.25">
      <c r="A1" s="8" t="s">
        <v>60</v>
      </c>
      <c r="B1" s="2"/>
      <c r="C1" s="2"/>
      <c r="D1" s="2"/>
      <c r="E1" s="2"/>
      <c r="F1" s="2"/>
      <c r="G1" s="2"/>
    </row>
    <row r="2" spans="1:7" x14ac:dyDescent="0.25">
      <c r="A2" s="3" t="s">
        <v>61</v>
      </c>
      <c r="B2" s="2"/>
      <c r="C2" s="2"/>
      <c r="D2" s="2"/>
      <c r="E2" s="2"/>
      <c r="F2" s="2"/>
      <c r="G2" s="2"/>
    </row>
    <row r="3" spans="1:7" x14ac:dyDescent="0.25">
      <c r="A3" s="2"/>
      <c r="B3" s="2"/>
      <c r="C3" s="2"/>
      <c r="D3" s="2"/>
      <c r="E3" s="2"/>
      <c r="F3" s="2"/>
      <c r="G3" s="2"/>
    </row>
    <row r="4" spans="1:7" ht="42" customHeight="1" x14ac:dyDescent="0.25">
      <c r="A4" s="6" t="s">
        <v>62</v>
      </c>
      <c r="B4" s="7" t="s">
        <v>63</v>
      </c>
      <c r="C4" s="7" t="s">
        <v>64</v>
      </c>
      <c r="D4" s="7" t="s">
        <v>65</v>
      </c>
      <c r="E4" s="7" t="s">
        <v>66</v>
      </c>
      <c r="F4" s="7" t="s">
        <v>67</v>
      </c>
      <c r="G4" s="7" t="s">
        <v>68</v>
      </c>
    </row>
    <row r="5" spans="1:7" x14ac:dyDescent="0.25">
      <c r="A5" s="9" t="s">
        <v>69</v>
      </c>
      <c r="B5" s="10">
        <v>2457840</v>
      </c>
      <c r="C5" s="10">
        <v>2399929</v>
      </c>
      <c r="D5" s="10">
        <v>2314038</v>
      </c>
      <c r="E5" s="10">
        <v>2206325</v>
      </c>
      <c r="F5" s="10">
        <f>E5-B5</f>
        <v>-251515</v>
      </c>
      <c r="G5" s="11">
        <f>F5/B5</f>
        <v>-0.10233172216254922</v>
      </c>
    </row>
    <row r="6" spans="1:7" x14ac:dyDescent="0.25">
      <c r="A6" s="9" t="s">
        <v>70</v>
      </c>
      <c r="B6" s="10">
        <v>2457840</v>
      </c>
      <c r="C6" s="10">
        <v>2390461</v>
      </c>
      <c r="D6" s="10">
        <v>2275445</v>
      </c>
      <c r="E6" s="10">
        <v>2134628</v>
      </c>
      <c r="F6" s="10">
        <f>E6-B6</f>
        <v>-323212</v>
      </c>
      <c r="G6" s="11">
        <f>F6/B6</f>
        <v>-0.13150245744230707</v>
      </c>
    </row>
    <row r="7" spans="1:7" x14ac:dyDescent="0.25">
      <c r="A7" s="9" t="s">
        <v>71</v>
      </c>
      <c r="B7" s="10">
        <v>2457840</v>
      </c>
      <c r="C7" s="10">
        <v>2423496</v>
      </c>
      <c r="D7" s="10">
        <v>2404978</v>
      </c>
      <c r="E7" s="10">
        <v>2372364</v>
      </c>
      <c r="F7" s="10">
        <f>E7-B7</f>
        <v>-85476</v>
      </c>
      <c r="G7" s="11">
        <f>F7/B7</f>
        <v>-3.4776877258080263E-2</v>
      </c>
    </row>
    <row r="8" spans="1:7" x14ac:dyDescent="0.25">
      <c r="A8" s="2"/>
      <c r="B8" s="2"/>
      <c r="C8" s="2"/>
      <c r="D8" s="2"/>
      <c r="E8" s="2"/>
      <c r="F8" s="2"/>
      <c r="G8" s="2"/>
    </row>
    <row r="9" spans="1:7" x14ac:dyDescent="0.25">
      <c r="A9" s="12" t="s">
        <v>72</v>
      </c>
      <c r="B9" s="2"/>
      <c r="C9" s="2"/>
      <c r="D9" s="2"/>
      <c r="E9" s="2"/>
      <c r="F9" s="2"/>
      <c r="G9" s="2"/>
    </row>
    <row r="10" spans="1:7" x14ac:dyDescent="0.25">
      <c r="A10" s="12" t="s">
        <v>73</v>
      </c>
      <c r="B10" s="2"/>
      <c r="C10" s="2"/>
      <c r="D10" s="2"/>
      <c r="E10" s="2"/>
      <c r="F10" s="2"/>
      <c r="G10" s="2"/>
    </row>
    <row r="11" spans="1:7" x14ac:dyDescent="0.25">
      <c r="A11" s="12" t="s">
        <v>74</v>
      </c>
      <c r="B11" s="2"/>
      <c r="C11" s="2"/>
      <c r="D11" s="2"/>
      <c r="E11" s="2"/>
      <c r="F11" s="2"/>
      <c r="G11" s="2"/>
    </row>
  </sheetData>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7"/>
  <sheetViews>
    <sheetView showGridLines="0" zoomScaleNormal="100" workbookViewId="0"/>
  </sheetViews>
  <sheetFormatPr defaultColWidth="8.7109375" defaultRowHeight="15" x14ac:dyDescent="0.25"/>
  <cols>
    <col min="1" max="1" width="34" customWidth="1"/>
    <col min="2" max="5" width="13" customWidth="1"/>
    <col min="6" max="7" width="20" customWidth="1"/>
  </cols>
  <sheetData>
    <row r="1" spans="1:7" ht="16.5" x14ac:dyDescent="0.25">
      <c r="A1" s="8" t="s">
        <v>75</v>
      </c>
      <c r="B1" s="2"/>
      <c r="C1" s="2"/>
      <c r="D1" s="2"/>
      <c r="E1" s="2"/>
      <c r="F1" s="2"/>
      <c r="G1" s="2"/>
    </row>
    <row r="2" spans="1:7" x14ac:dyDescent="0.25">
      <c r="A2" s="3" t="s">
        <v>76</v>
      </c>
      <c r="B2" s="2"/>
      <c r="C2" s="2"/>
      <c r="D2" s="2"/>
      <c r="E2" s="2"/>
      <c r="F2" s="2"/>
      <c r="G2" s="2"/>
    </row>
    <row r="3" spans="1:7" x14ac:dyDescent="0.25">
      <c r="A3" s="2"/>
      <c r="B3" s="2"/>
      <c r="C3" s="2"/>
      <c r="D3" s="2"/>
      <c r="E3" s="2"/>
      <c r="F3" s="2"/>
      <c r="G3" s="2"/>
    </row>
    <row r="4" spans="1:7" ht="42" customHeight="1" x14ac:dyDescent="0.25">
      <c r="A4" s="6" t="s">
        <v>77</v>
      </c>
      <c r="B4" s="7" t="s">
        <v>63</v>
      </c>
      <c r="C4" s="7" t="s">
        <v>64</v>
      </c>
      <c r="D4" s="7" t="s">
        <v>65</v>
      </c>
      <c r="E4" s="7" t="s">
        <v>66</v>
      </c>
      <c r="F4" s="7" t="s">
        <v>67</v>
      </c>
      <c r="G4" s="7" t="s">
        <v>68</v>
      </c>
    </row>
    <row r="5" spans="1:7" x14ac:dyDescent="0.25">
      <c r="A5" s="13" t="s">
        <v>78</v>
      </c>
      <c r="B5" s="14"/>
      <c r="C5" s="14"/>
      <c r="D5" s="14"/>
      <c r="E5" s="14"/>
      <c r="F5" s="14"/>
      <c r="G5" s="14"/>
    </row>
    <row r="6" spans="1:7" x14ac:dyDescent="0.25">
      <c r="A6" s="9" t="s">
        <v>79</v>
      </c>
      <c r="B6" s="10">
        <v>463468</v>
      </c>
      <c r="C6" s="10">
        <v>423049</v>
      </c>
      <c r="D6" s="10">
        <v>382615</v>
      </c>
      <c r="E6" s="10">
        <v>362694</v>
      </c>
      <c r="F6" s="10">
        <f t="shared" ref="F6:F14" si="0">E6-B6</f>
        <v>-100774</v>
      </c>
      <c r="G6" s="11">
        <f t="shared" ref="G6:G14" si="1">F6/B6</f>
        <v>-0.21743464489457739</v>
      </c>
    </row>
    <row r="7" spans="1:7" x14ac:dyDescent="0.25">
      <c r="A7" s="9" t="s">
        <v>80</v>
      </c>
      <c r="B7" s="10">
        <v>199708</v>
      </c>
      <c r="C7" s="10">
        <v>188444</v>
      </c>
      <c r="D7" s="10">
        <v>177551</v>
      </c>
      <c r="E7" s="10">
        <v>154804</v>
      </c>
      <c r="F7" s="10">
        <f t="shared" si="0"/>
        <v>-44904</v>
      </c>
      <c r="G7" s="11">
        <f t="shared" si="1"/>
        <v>-0.22484827848659042</v>
      </c>
    </row>
    <row r="8" spans="1:7" x14ac:dyDescent="0.25">
      <c r="A8" s="9" t="s">
        <v>81</v>
      </c>
      <c r="B8" s="10">
        <v>1288445</v>
      </c>
      <c r="C8" s="10">
        <v>1199622</v>
      </c>
      <c r="D8" s="10">
        <v>1173827</v>
      </c>
      <c r="E8" s="10">
        <v>1146714</v>
      </c>
      <c r="F8" s="10">
        <f t="shared" si="0"/>
        <v>-141731</v>
      </c>
      <c r="G8" s="11">
        <f t="shared" si="1"/>
        <v>-0.11000159106519874</v>
      </c>
    </row>
    <row r="9" spans="1:7" x14ac:dyDescent="0.25">
      <c r="A9" s="9" t="s">
        <v>82</v>
      </c>
      <c r="B9" s="10">
        <v>616633</v>
      </c>
      <c r="C9" s="10">
        <v>628284</v>
      </c>
      <c r="D9" s="10">
        <v>576243</v>
      </c>
      <c r="E9" s="10">
        <v>529200</v>
      </c>
      <c r="F9" s="10">
        <f t="shared" si="0"/>
        <v>-87433</v>
      </c>
      <c r="G9" s="11">
        <f t="shared" si="1"/>
        <v>-0.14179098426454634</v>
      </c>
    </row>
    <row r="10" spans="1:7" x14ac:dyDescent="0.25">
      <c r="A10" s="9" t="s">
        <v>83</v>
      </c>
      <c r="B10" s="10">
        <v>671812</v>
      </c>
      <c r="C10" s="10">
        <v>571338</v>
      </c>
      <c r="D10" s="10">
        <v>597584</v>
      </c>
      <c r="E10" s="10">
        <v>617514</v>
      </c>
      <c r="F10" s="10">
        <f t="shared" si="0"/>
        <v>-54298</v>
      </c>
      <c r="G10" s="11">
        <f t="shared" si="1"/>
        <v>-8.0823206492292493E-2</v>
      </c>
    </row>
    <row r="11" spans="1:7" x14ac:dyDescent="0.25">
      <c r="A11" s="9" t="s">
        <v>84</v>
      </c>
      <c r="B11" s="10">
        <v>506219</v>
      </c>
      <c r="C11" s="10">
        <v>588813</v>
      </c>
      <c r="D11" s="10">
        <v>580046</v>
      </c>
      <c r="E11" s="10">
        <v>542112</v>
      </c>
      <c r="F11" s="10">
        <f t="shared" si="0"/>
        <v>35893</v>
      </c>
      <c r="G11" s="11">
        <f t="shared" si="1"/>
        <v>7.0904094868031425E-2</v>
      </c>
    </row>
    <row r="12" spans="1:7" x14ac:dyDescent="0.25">
      <c r="A12" s="9" t="s">
        <v>85</v>
      </c>
      <c r="B12" s="10">
        <v>434474</v>
      </c>
      <c r="C12" s="10">
        <v>522847</v>
      </c>
      <c r="D12" s="10">
        <v>481278</v>
      </c>
      <c r="E12" s="10">
        <v>425845</v>
      </c>
      <c r="F12" s="10">
        <f t="shared" si="0"/>
        <v>-8629</v>
      </c>
      <c r="G12" s="11">
        <f t="shared" si="1"/>
        <v>-1.9860797193848194E-2</v>
      </c>
    </row>
    <row r="13" spans="1:7" x14ac:dyDescent="0.25">
      <c r="A13" s="9" t="s">
        <v>86</v>
      </c>
      <c r="B13" s="10">
        <v>71745</v>
      </c>
      <c r="C13" s="10">
        <v>65966</v>
      </c>
      <c r="D13" s="10">
        <v>98768</v>
      </c>
      <c r="E13" s="10">
        <v>116267</v>
      </c>
      <c r="F13" s="10">
        <f t="shared" si="0"/>
        <v>44522</v>
      </c>
      <c r="G13" s="11">
        <f t="shared" si="1"/>
        <v>0.62055892396682699</v>
      </c>
    </row>
    <row r="14" spans="1:7" x14ac:dyDescent="0.25">
      <c r="A14" s="15" t="s">
        <v>87</v>
      </c>
      <c r="B14" s="16">
        <v>2457840</v>
      </c>
      <c r="C14" s="16">
        <v>2399929</v>
      </c>
      <c r="D14" s="16">
        <v>2314038</v>
      </c>
      <c r="E14" s="16">
        <v>2206325</v>
      </c>
      <c r="F14" s="16">
        <f t="shared" si="0"/>
        <v>-251515</v>
      </c>
      <c r="G14" s="17">
        <f t="shared" si="1"/>
        <v>-0.10233172216254922</v>
      </c>
    </row>
    <row r="15" spans="1:7" x14ac:dyDescent="0.25">
      <c r="A15" s="13" t="s">
        <v>88</v>
      </c>
      <c r="B15" s="14"/>
      <c r="C15" s="14"/>
      <c r="D15" s="14"/>
      <c r="E15" s="14"/>
      <c r="F15" s="14"/>
      <c r="G15" s="14"/>
    </row>
    <row r="16" spans="1:7" x14ac:dyDescent="0.25">
      <c r="A16" s="9" t="s">
        <v>79</v>
      </c>
      <c r="B16" s="10">
        <v>463468</v>
      </c>
      <c r="C16" s="10">
        <v>420265</v>
      </c>
      <c r="D16" s="10">
        <v>372712</v>
      </c>
      <c r="E16" s="10">
        <v>345396</v>
      </c>
      <c r="F16" s="10">
        <f t="shared" ref="F16:F24" si="2">E16-B16</f>
        <v>-118072</v>
      </c>
      <c r="G16" s="11">
        <f t="shared" ref="G16:G24" si="3">F16/B16</f>
        <v>-0.25475761001838315</v>
      </c>
    </row>
    <row r="17" spans="1:7" x14ac:dyDescent="0.25">
      <c r="A17" s="9" t="s">
        <v>80</v>
      </c>
      <c r="B17" s="10">
        <v>199708</v>
      </c>
      <c r="C17" s="10">
        <v>188156</v>
      </c>
      <c r="D17" s="10">
        <v>173329</v>
      </c>
      <c r="E17" s="10">
        <v>147679</v>
      </c>
      <c r="F17" s="10">
        <f t="shared" si="2"/>
        <v>-52029</v>
      </c>
      <c r="G17" s="11">
        <f t="shared" si="3"/>
        <v>-0.26052536703587237</v>
      </c>
    </row>
    <row r="18" spans="1:7" x14ac:dyDescent="0.25">
      <c r="A18" s="9" t="s">
        <v>81</v>
      </c>
      <c r="B18" s="10">
        <v>1288445</v>
      </c>
      <c r="C18" s="10">
        <v>1193295</v>
      </c>
      <c r="D18" s="10">
        <v>1150507</v>
      </c>
      <c r="E18" s="10">
        <v>1103360</v>
      </c>
      <c r="F18" s="10">
        <f t="shared" si="2"/>
        <v>-185085</v>
      </c>
      <c r="G18" s="11">
        <f t="shared" si="3"/>
        <v>-0.14364990356592636</v>
      </c>
    </row>
    <row r="19" spans="1:7" x14ac:dyDescent="0.25">
      <c r="A19" s="9" t="s">
        <v>82</v>
      </c>
      <c r="B19" s="10">
        <v>616633</v>
      </c>
      <c r="C19" s="10">
        <v>623604</v>
      </c>
      <c r="D19" s="10">
        <v>560411</v>
      </c>
      <c r="E19" s="10">
        <v>503024</v>
      </c>
      <c r="F19" s="10">
        <f t="shared" si="2"/>
        <v>-113609</v>
      </c>
      <c r="G19" s="11">
        <f t="shared" si="3"/>
        <v>-0.18424086936638162</v>
      </c>
    </row>
    <row r="20" spans="1:7" x14ac:dyDescent="0.25">
      <c r="A20" s="9" t="s">
        <v>83</v>
      </c>
      <c r="B20" s="10">
        <v>671812</v>
      </c>
      <c r="C20" s="10">
        <v>569691</v>
      </c>
      <c r="D20" s="10">
        <v>590096</v>
      </c>
      <c r="E20" s="10">
        <v>600336</v>
      </c>
      <c r="F20" s="10">
        <f t="shared" si="2"/>
        <v>-71476</v>
      </c>
      <c r="G20" s="11">
        <f t="shared" si="3"/>
        <v>-0.10639285990723596</v>
      </c>
    </row>
    <row r="21" spans="1:7" x14ac:dyDescent="0.25">
      <c r="A21" s="9" t="s">
        <v>84</v>
      </c>
      <c r="B21" s="10">
        <v>506219</v>
      </c>
      <c r="C21" s="10">
        <v>588746</v>
      </c>
      <c r="D21" s="10">
        <v>578898</v>
      </c>
      <c r="E21" s="10">
        <v>538194</v>
      </c>
      <c r="F21" s="10">
        <f t="shared" si="2"/>
        <v>31975</v>
      </c>
      <c r="G21" s="11">
        <f t="shared" si="3"/>
        <v>6.3164361669554081E-2</v>
      </c>
    </row>
    <row r="22" spans="1:7" x14ac:dyDescent="0.25">
      <c r="A22" s="9" t="s">
        <v>85</v>
      </c>
      <c r="B22" s="10">
        <v>434474</v>
      </c>
      <c r="C22" s="10">
        <v>522780</v>
      </c>
      <c r="D22" s="10">
        <v>480130</v>
      </c>
      <c r="E22" s="10">
        <v>421966</v>
      </c>
      <c r="F22" s="10">
        <f t="shared" si="2"/>
        <v>-12508</v>
      </c>
      <c r="G22" s="11">
        <f t="shared" si="3"/>
        <v>-2.8788834314596501E-2</v>
      </c>
    </row>
    <row r="23" spans="1:7" x14ac:dyDescent="0.25">
      <c r="A23" s="9" t="s">
        <v>86</v>
      </c>
      <c r="B23" s="10">
        <v>71745</v>
      </c>
      <c r="C23" s="10">
        <v>65966</v>
      </c>
      <c r="D23" s="10">
        <v>98768</v>
      </c>
      <c r="E23" s="10">
        <v>116228</v>
      </c>
      <c r="F23" s="10">
        <f t="shared" si="2"/>
        <v>44483</v>
      </c>
      <c r="G23" s="11">
        <f t="shared" si="3"/>
        <v>0.62001533207889048</v>
      </c>
    </row>
    <row r="24" spans="1:7" x14ac:dyDescent="0.25">
      <c r="A24" s="15" t="s">
        <v>87</v>
      </c>
      <c r="B24" s="16">
        <v>2457840</v>
      </c>
      <c r="C24" s="16">
        <v>2390461</v>
      </c>
      <c r="D24" s="16">
        <v>2275445</v>
      </c>
      <c r="E24" s="16">
        <v>2134628</v>
      </c>
      <c r="F24" s="16">
        <f t="shared" si="2"/>
        <v>-323212</v>
      </c>
      <c r="G24" s="17">
        <f t="shared" si="3"/>
        <v>-0.13150245744230707</v>
      </c>
    </row>
    <row r="25" spans="1:7" x14ac:dyDescent="0.25">
      <c r="A25" s="13" t="s">
        <v>89</v>
      </c>
      <c r="B25" s="14"/>
      <c r="C25" s="14"/>
      <c r="D25" s="14"/>
      <c r="E25" s="14"/>
      <c r="F25" s="14"/>
      <c r="G25" s="14"/>
    </row>
    <row r="26" spans="1:7" x14ac:dyDescent="0.25">
      <c r="A26" s="9" t="s">
        <v>79</v>
      </c>
      <c r="B26" s="10">
        <v>463468</v>
      </c>
      <c r="C26" s="10">
        <v>429671</v>
      </c>
      <c r="D26" s="10">
        <v>406799</v>
      </c>
      <c r="E26" s="10">
        <v>403530</v>
      </c>
      <c r="F26" s="10">
        <f t="shared" ref="F26:F34" si="4">E26-B26</f>
        <v>-59938</v>
      </c>
      <c r="G26" s="11">
        <f t="shared" ref="G26:G34" si="5">F26/B26</f>
        <v>-0.12932500194188165</v>
      </c>
    </row>
    <row r="27" spans="1:7" x14ac:dyDescent="0.25">
      <c r="A27" s="9" t="s">
        <v>80</v>
      </c>
      <c r="B27" s="10">
        <v>199708</v>
      </c>
      <c r="C27" s="10">
        <v>190979</v>
      </c>
      <c r="D27" s="10">
        <v>187064</v>
      </c>
      <c r="E27" s="10">
        <v>171476</v>
      </c>
      <c r="F27" s="10">
        <f t="shared" si="4"/>
        <v>-28232</v>
      </c>
      <c r="G27" s="11">
        <f t="shared" si="5"/>
        <v>-0.14136639493660744</v>
      </c>
    </row>
    <row r="28" spans="1:7" x14ac:dyDescent="0.25">
      <c r="A28" s="9" t="s">
        <v>81</v>
      </c>
      <c r="B28" s="10">
        <v>1288445</v>
      </c>
      <c r="C28" s="10">
        <v>1213884</v>
      </c>
      <c r="D28" s="10">
        <v>1228524</v>
      </c>
      <c r="E28" s="10">
        <v>1246558</v>
      </c>
      <c r="F28" s="10">
        <f t="shared" si="4"/>
        <v>-41887</v>
      </c>
      <c r="G28" s="11">
        <f t="shared" si="5"/>
        <v>-3.2509730721916728E-2</v>
      </c>
    </row>
    <row r="29" spans="1:7" x14ac:dyDescent="0.25">
      <c r="A29" s="9" t="s">
        <v>82</v>
      </c>
      <c r="B29" s="10">
        <v>616633</v>
      </c>
      <c r="C29" s="10">
        <v>638832</v>
      </c>
      <c r="D29" s="10">
        <v>614064</v>
      </c>
      <c r="E29" s="10">
        <v>590320</v>
      </c>
      <c r="F29" s="10">
        <f t="shared" si="4"/>
        <v>-26313</v>
      </c>
      <c r="G29" s="11">
        <f t="shared" si="5"/>
        <v>-4.2672059393512832E-2</v>
      </c>
    </row>
    <row r="30" spans="1:7" x14ac:dyDescent="0.25">
      <c r="A30" s="9" t="s">
        <v>83</v>
      </c>
      <c r="B30" s="10">
        <v>671812</v>
      </c>
      <c r="C30" s="10">
        <v>575052</v>
      </c>
      <c r="D30" s="10">
        <v>614460</v>
      </c>
      <c r="E30" s="10">
        <v>656238</v>
      </c>
      <c r="F30" s="10">
        <f t="shared" si="4"/>
        <v>-15574</v>
      </c>
      <c r="G30" s="11">
        <f t="shared" si="5"/>
        <v>-2.3182080701148536E-2</v>
      </c>
    </row>
    <row r="31" spans="1:7" x14ac:dyDescent="0.25">
      <c r="A31" s="9" t="s">
        <v>84</v>
      </c>
      <c r="B31" s="10">
        <v>506219</v>
      </c>
      <c r="C31" s="10">
        <v>588962</v>
      </c>
      <c r="D31" s="10">
        <v>582591</v>
      </c>
      <c r="E31" s="10">
        <v>550799</v>
      </c>
      <c r="F31" s="10">
        <f t="shared" si="4"/>
        <v>44580</v>
      </c>
      <c r="G31" s="11">
        <f t="shared" si="5"/>
        <v>8.8064651860163295E-2</v>
      </c>
    </row>
    <row r="32" spans="1:7" x14ac:dyDescent="0.25">
      <c r="A32" s="9" t="s">
        <v>85</v>
      </c>
      <c r="B32" s="10">
        <v>434474</v>
      </c>
      <c r="C32" s="10">
        <v>522996</v>
      </c>
      <c r="D32" s="10">
        <v>483823</v>
      </c>
      <c r="E32" s="10">
        <v>434475</v>
      </c>
      <c r="F32" s="10">
        <f t="shared" si="4"/>
        <v>1</v>
      </c>
      <c r="G32" s="11">
        <f t="shared" si="5"/>
        <v>2.301633699599976E-6</v>
      </c>
    </row>
    <row r="33" spans="1:7" x14ac:dyDescent="0.25">
      <c r="A33" s="9" t="s">
        <v>86</v>
      </c>
      <c r="B33" s="10">
        <v>71745</v>
      </c>
      <c r="C33" s="10">
        <v>65966</v>
      </c>
      <c r="D33" s="10">
        <v>98768</v>
      </c>
      <c r="E33" s="10">
        <v>116324</v>
      </c>
      <c r="F33" s="10">
        <f t="shared" si="4"/>
        <v>44579</v>
      </c>
      <c r="G33" s="11">
        <f t="shared" si="5"/>
        <v>0.62135340441842635</v>
      </c>
    </row>
    <row r="34" spans="1:7" x14ac:dyDescent="0.25">
      <c r="A34" s="15" t="s">
        <v>87</v>
      </c>
      <c r="B34" s="16">
        <v>2457840</v>
      </c>
      <c r="C34" s="16">
        <v>2423496</v>
      </c>
      <c r="D34" s="16">
        <v>2404978</v>
      </c>
      <c r="E34" s="16">
        <v>2372364</v>
      </c>
      <c r="F34" s="16">
        <f t="shared" si="4"/>
        <v>-85476</v>
      </c>
      <c r="G34" s="17">
        <f t="shared" si="5"/>
        <v>-3.4776877258080263E-2</v>
      </c>
    </row>
    <row r="35" spans="1:7" x14ac:dyDescent="0.25">
      <c r="A35" s="2"/>
      <c r="B35" s="2"/>
      <c r="C35" s="2"/>
      <c r="D35" s="2"/>
      <c r="E35" s="2"/>
      <c r="F35" s="2"/>
      <c r="G35" s="2"/>
    </row>
    <row r="36" spans="1:7" x14ac:dyDescent="0.25">
      <c r="A36" s="12" t="s">
        <v>72</v>
      </c>
      <c r="B36" s="2"/>
      <c r="C36" s="2"/>
      <c r="D36" s="2"/>
      <c r="E36" s="2"/>
      <c r="F36" s="2"/>
      <c r="G36" s="2"/>
    </row>
    <row r="37" spans="1:7" x14ac:dyDescent="0.25">
      <c r="A37" s="12" t="s">
        <v>73</v>
      </c>
      <c r="B37" s="2"/>
      <c r="C37" s="2"/>
      <c r="D37" s="2"/>
      <c r="E37" s="2"/>
      <c r="F37" s="2"/>
      <c r="G37" s="2"/>
    </row>
  </sheetData>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2"/>
  <sheetViews>
    <sheetView showGridLines="0" zoomScaleNormal="100" workbookViewId="0">
      <selection activeCell="C35" sqref="C35"/>
    </sheetView>
  </sheetViews>
  <sheetFormatPr defaultColWidth="8.7109375" defaultRowHeight="15" x14ac:dyDescent="0.25"/>
  <cols>
    <col min="1" max="1" width="36" customWidth="1"/>
    <col min="2" max="5" width="18" customWidth="1"/>
    <col min="6" max="6" width="20" customWidth="1"/>
  </cols>
  <sheetData>
    <row r="1" spans="1:6" ht="16.5" x14ac:dyDescent="0.25">
      <c r="A1" s="8" t="s">
        <v>90</v>
      </c>
      <c r="B1" s="2"/>
      <c r="C1" s="2"/>
      <c r="D1" s="2"/>
      <c r="E1" s="2"/>
      <c r="F1" s="2"/>
    </row>
    <row r="2" spans="1:6" x14ac:dyDescent="0.25">
      <c r="A2" s="3" t="s">
        <v>91</v>
      </c>
      <c r="B2" s="2"/>
      <c r="C2" s="2"/>
      <c r="D2" s="2"/>
      <c r="E2" s="2"/>
      <c r="F2" s="2"/>
    </row>
    <row r="3" spans="1:6" x14ac:dyDescent="0.25">
      <c r="A3" s="2"/>
      <c r="B3" s="2"/>
      <c r="C3" s="2"/>
      <c r="D3" s="2"/>
      <c r="E3" s="2"/>
      <c r="F3" s="2"/>
    </row>
    <row r="4" spans="1:6" ht="42" customHeight="1" x14ac:dyDescent="0.25">
      <c r="A4" s="6" t="s">
        <v>62</v>
      </c>
      <c r="B4" s="7" t="s">
        <v>92</v>
      </c>
      <c r="C4" s="7" t="s">
        <v>93</v>
      </c>
      <c r="D4" s="7" t="s">
        <v>94</v>
      </c>
      <c r="E4" s="7" t="s">
        <v>95</v>
      </c>
      <c r="F4" s="7" t="s">
        <v>96</v>
      </c>
    </row>
    <row r="5" spans="1:6" x14ac:dyDescent="0.25">
      <c r="A5" s="9" t="s">
        <v>69</v>
      </c>
      <c r="B5" s="18">
        <v>0</v>
      </c>
      <c r="C5" s="18">
        <v>-575</v>
      </c>
      <c r="D5" s="18">
        <v>3674</v>
      </c>
      <c r="E5" s="18">
        <v>-11677</v>
      </c>
      <c r="F5" s="18">
        <v>-8409</v>
      </c>
    </row>
    <row r="6" spans="1:6" x14ac:dyDescent="0.25">
      <c r="A6" s="9" t="s">
        <v>70</v>
      </c>
      <c r="B6" s="18">
        <v>-2725</v>
      </c>
      <c r="C6" s="18">
        <v>-595</v>
      </c>
      <c r="D6" s="18">
        <v>3875</v>
      </c>
      <c r="E6" s="18">
        <v>-12007</v>
      </c>
      <c r="F6" s="18">
        <v>-11192</v>
      </c>
    </row>
    <row r="7" spans="1:6" x14ac:dyDescent="0.25">
      <c r="A7" s="9" t="s">
        <v>71</v>
      </c>
      <c r="B7" s="18">
        <v>6211</v>
      </c>
      <c r="C7" s="18">
        <v>-593</v>
      </c>
      <c r="D7" s="18">
        <v>2942</v>
      </c>
      <c r="E7" s="18">
        <v>-11300</v>
      </c>
      <c r="F7" s="18">
        <v>-2100</v>
      </c>
    </row>
    <row r="8" spans="1:6" x14ac:dyDescent="0.25">
      <c r="A8" s="2"/>
      <c r="B8" s="2"/>
      <c r="C8" s="2"/>
      <c r="D8" s="2"/>
      <c r="E8" s="2"/>
      <c r="F8" s="2"/>
    </row>
    <row r="9" spans="1:6" x14ac:dyDescent="0.25">
      <c r="A9" s="12" t="s">
        <v>72</v>
      </c>
      <c r="B9" s="2"/>
      <c r="C9" s="2"/>
      <c r="D9" s="2"/>
      <c r="E9" s="2"/>
      <c r="F9" s="2"/>
    </row>
    <row r="10" spans="1:6" x14ac:dyDescent="0.25">
      <c r="A10" s="12" t="s">
        <v>97</v>
      </c>
      <c r="B10" s="2"/>
      <c r="C10" s="2"/>
      <c r="D10" s="2"/>
      <c r="E10" s="2"/>
      <c r="F10" s="2"/>
    </row>
    <row r="11" spans="1:6" x14ac:dyDescent="0.25">
      <c r="A11" s="12" t="s">
        <v>98</v>
      </c>
      <c r="B11" s="2"/>
      <c r="C11" s="2"/>
      <c r="D11" s="2"/>
      <c r="E11" s="2"/>
      <c r="F11" s="2"/>
    </row>
    <row r="12" spans="1:6" x14ac:dyDescent="0.25">
      <c r="A12" s="12" t="s">
        <v>99</v>
      </c>
      <c r="B12" s="2"/>
      <c r="C12" s="2"/>
      <c r="D12" s="2"/>
      <c r="E12" s="2"/>
      <c r="F12" s="2"/>
    </row>
  </sheetData>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1"/>
  <sheetViews>
    <sheetView showGridLines="0" zoomScaleNormal="100" workbookViewId="0"/>
  </sheetViews>
  <sheetFormatPr defaultColWidth="8.7109375" defaultRowHeight="15" x14ac:dyDescent="0.25"/>
  <cols>
    <col min="1" max="1" width="34" customWidth="1"/>
    <col min="2" max="8" width="13" customWidth="1"/>
  </cols>
  <sheetData>
    <row r="1" spans="1:8" ht="16.5" x14ac:dyDescent="0.25">
      <c r="A1" s="8" t="s">
        <v>100</v>
      </c>
      <c r="B1" s="2"/>
      <c r="C1" s="2"/>
      <c r="D1" s="2"/>
      <c r="E1" s="2"/>
      <c r="F1" s="2"/>
      <c r="G1" s="2"/>
      <c r="H1" s="2"/>
    </row>
    <row r="2" spans="1:8" x14ac:dyDescent="0.25">
      <c r="A2" s="3" t="s">
        <v>76</v>
      </c>
      <c r="B2" s="2"/>
      <c r="C2" s="2"/>
      <c r="D2" s="2"/>
      <c r="E2" s="2"/>
      <c r="F2" s="2"/>
      <c r="G2" s="2"/>
      <c r="H2" s="2"/>
    </row>
    <row r="3" spans="1:8" x14ac:dyDescent="0.25">
      <c r="A3" s="2"/>
      <c r="B3" s="2"/>
      <c r="C3" s="2"/>
      <c r="D3" s="2"/>
      <c r="E3" s="2"/>
      <c r="F3" s="2"/>
      <c r="G3" s="2"/>
      <c r="H3" s="2"/>
    </row>
    <row r="4" spans="1:8" ht="42" customHeight="1" x14ac:dyDescent="0.25">
      <c r="A4" s="6" t="s">
        <v>101</v>
      </c>
      <c r="B4" s="7" t="s">
        <v>63</v>
      </c>
      <c r="C4" s="7" t="s">
        <v>102</v>
      </c>
      <c r="D4" s="7" t="s">
        <v>64</v>
      </c>
      <c r="E4" s="7" t="s">
        <v>103</v>
      </c>
      <c r="F4" s="7" t="s">
        <v>65</v>
      </c>
      <c r="G4" s="7" t="s">
        <v>104</v>
      </c>
      <c r="H4" s="7" t="s">
        <v>66</v>
      </c>
    </row>
    <row r="5" spans="1:8" x14ac:dyDescent="0.25">
      <c r="A5" s="9" t="s">
        <v>105</v>
      </c>
      <c r="B5" s="10">
        <v>671812</v>
      </c>
      <c r="C5" s="10">
        <v>607260</v>
      </c>
      <c r="D5" s="10">
        <v>571338</v>
      </c>
      <c r="E5" s="10">
        <v>577778</v>
      </c>
      <c r="F5" s="10">
        <v>597584</v>
      </c>
      <c r="G5" s="10">
        <v>614849</v>
      </c>
      <c r="H5" s="10">
        <v>617514</v>
      </c>
    </row>
    <row r="6" spans="1:8" x14ac:dyDescent="0.25">
      <c r="A6" s="9" t="s">
        <v>106</v>
      </c>
      <c r="B6" s="10">
        <v>133481</v>
      </c>
      <c r="C6" s="10">
        <v>125105</v>
      </c>
      <c r="D6" s="10">
        <v>146012</v>
      </c>
      <c r="E6" s="10">
        <v>177037</v>
      </c>
      <c r="F6" s="10">
        <v>203469</v>
      </c>
      <c r="G6" s="10">
        <v>212601</v>
      </c>
      <c r="H6" s="10">
        <v>202425</v>
      </c>
    </row>
    <row r="7" spans="1:8" x14ac:dyDescent="0.25">
      <c r="A7" s="9" t="s">
        <v>107</v>
      </c>
      <c r="B7" s="11">
        <v>5.3999999999999999E-2</v>
      </c>
      <c r="C7" s="11">
        <v>5.0999999999999997E-2</v>
      </c>
      <c r="D7" s="11">
        <v>6.0999999999999999E-2</v>
      </c>
      <c r="E7" s="11">
        <v>7.4999999999999997E-2</v>
      </c>
      <c r="F7" s="11">
        <v>8.7999999999999995E-2</v>
      </c>
      <c r="G7" s="11">
        <v>9.4E-2</v>
      </c>
      <c r="H7" s="11">
        <v>9.1999999999999998E-2</v>
      </c>
    </row>
    <row r="8" spans="1:8" x14ac:dyDescent="0.25">
      <c r="A8" s="15" t="s">
        <v>108</v>
      </c>
      <c r="B8" s="19">
        <f t="shared" ref="B8:H8" si="0">B5/B6</f>
        <v>5.033015934852151</v>
      </c>
      <c r="C8" s="19">
        <f t="shared" si="0"/>
        <v>4.8540026377842613</v>
      </c>
      <c r="D8" s="19">
        <f t="shared" si="0"/>
        <v>3.9129523600799936</v>
      </c>
      <c r="E8" s="19">
        <f t="shared" si="0"/>
        <v>3.2636002643515196</v>
      </c>
      <c r="F8" s="19">
        <f t="shared" si="0"/>
        <v>2.9369781146022245</v>
      </c>
      <c r="G8" s="19">
        <f t="shared" si="0"/>
        <v>2.8920324927916612</v>
      </c>
      <c r="H8" s="19">
        <f t="shared" si="0"/>
        <v>3.050581696924787</v>
      </c>
    </row>
    <row r="9" spans="1:8" x14ac:dyDescent="0.25">
      <c r="A9" s="12" t="s">
        <v>72</v>
      </c>
      <c r="B9" s="2"/>
      <c r="C9" s="2"/>
      <c r="D9" s="2"/>
      <c r="E9" s="2"/>
      <c r="F9" s="2"/>
      <c r="G9" s="2"/>
      <c r="H9" s="2"/>
    </row>
    <row r="10" spans="1:8" x14ac:dyDescent="0.25">
      <c r="A10" s="12" t="s">
        <v>109</v>
      </c>
      <c r="B10" s="2"/>
      <c r="C10" s="2"/>
      <c r="D10" s="2"/>
      <c r="E10" s="2"/>
      <c r="F10" s="2"/>
      <c r="G10" s="2"/>
      <c r="H10" s="2"/>
    </row>
    <row r="11" spans="1:8" x14ac:dyDescent="0.25">
      <c r="A11" s="12" t="s">
        <v>110</v>
      </c>
      <c r="B11" s="2"/>
      <c r="C11" s="2"/>
      <c r="D11" s="2"/>
      <c r="E11" s="2"/>
      <c r="F11" s="2"/>
      <c r="G11" s="2"/>
      <c r="H11" s="2"/>
    </row>
  </sheetData>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2"/>
  <sheetViews>
    <sheetView showGridLines="0" zoomScaleNormal="100" workbookViewId="0">
      <selection activeCell="B12" sqref="B12"/>
    </sheetView>
  </sheetViews>
  <sheetFormatPr defaultColWidth="8.7109375" defaultRowHeight="15" x14ac:dyDescent="0.25"/>
  <cols>
    <col min="1" max="1" width="26" customWidth="1"/>
    <col min="2" max="2" width="13" customWidth="1"/>
    <col min="3" max="3" width="22" customWidth="1"/>
    <col min="4" max="4" width="16" customWidth="1"/>
    <col min="5" max="5" width="22" customWidth="1"/>
    <col min="6" max="6" width="16" customWidth="1"/>
    <col min="7" max="7" width="22" customWidth="1"/>
    <col min="8" max="8" width="16" customWidth="1"/>
  </cols>
  <sheetData>
    <row r="1" spans="1:8" ht="16.5" x14ac:dyDescent="0.25">
      <c r="A1" s="8" t="s">
        <v>111</v>
      </c>
      <c r="B1" s="2"/>
      <c r="C1" s="2"/>
      <c r="D1" s="2"/>
      <c r="E1" s="2"/>
      <c r="F1" s="2"/>
      <c r="G1" s="2"/>
      <c r="H1" s="2"/>
    </row>
    <row r="2" spans="1:8" x14ac:dyDescent="0.25">
      <c r="A2" s="3" t="s">
        <v>112</v>
      </c>
      <c r="B2" s="2"/>
      <c r="C2" s="2"/>
      <c r="D2" s="2"/>
      <c r="E2" s="2"/>
      <c r="F2" s="2"/>
      <c r="G2" s="2"/>
      <c r="H2" s="2"/>
    </row>
    <row r="3" spans="1:8" x14ac:dyDescent="0.25">
      <c r="A3" s="2"/>
      <c r="B3" s="2"/>
      <c r="C3" s="2"/>
      <c r="D3" s="2"/>
      <c r="E3" s="2"/>
      <c r="F3" s="2"/>
      <c r="G3" s="2"/>
      <c r="H3" s="2"/>
    </row>
    <row r="4" spans="1:8" ht="66" customHeight="1" x14ac:dyDescent="0.25">
      <c r="A4" s="6" t="s">
        <v>77</v>
      </c>
      <c r="B4" s="7" t="s">
        <v>63</v>
      </c>
      <c r="C4" s="7" t="s">
        <v>113</v>
      </c>
      <c r="D4" s="7" t="s">
        <v>114</v>
      </c>
      <c r="E4" s="7" t="s">
        <v>115</v>
      </c>
      <c r="F4" s="7" t="s">
        <v>116</v>
      </c>
      <c r="G4" s="7" t="s">
        <v>117</v>
      </c>
      <c r="H4" s="7" t="s">
        <v>118</v>
      </c>
    </row>
    <row r="5" spans="1:8" x14ac:dyDescent="0.25">
      <c r="A5" s="9" t="s">
        <v>119</v>
      </c>
      <c r="B5" s="10">
        <v>141347</v>
      </c>
      <c r="C5" s="10">
        <v>109643</v>
      </c>
      <c r="D5" s="11">
        <f>C5/$B5-1</f>
        <v>-0.22429906542056077</v>
      </c>
      <c r="E5" s="10">
        <v>104659</v>
      </c>
      <c r="F5" s="11">
        <f>E5/$B5-1</f>
        <v>-0.25955980671680334</v>
      </c>
      <c r="G5" s="10">
        <v>120167</v>
      </c>
      <c r="H5" s="11">
        <f>G5/$B5-1</f>
        <v>-0.14984400093387196</v>
      </c>
    </row>
    <row r="6" spans="1:8" x14ac:dyDescent="0.25">
      <c r="A6" s="9" t="s">
        <v>82</v>
      </c>
      <c r="B6" s="10">
        <v>518147</v>
      </c>
      <c r="C6" s="10">
        <v>442485</v>
      </c>
      <c r="D6" s="11">
        <f>C6/$B6-1</f>
        <v>-0.14602419776627096</v>
      </c>
      <c r="E6" s="10">
        <v>419571</v>
      </c>
      <c r="F6" s="11">
        <f>E6/$B6-1</f>
        <v>-0.19024716923961738</v>
      </c>
      <c r="G6" s="10">
        <v>495583</v>
      </c>
      <c r="H6" s="11">
        <f>G6/$B6-1</f>
        <v>-4.3547487489071668E-2</v>
      </c>
    </row>
    <row r="7" spans="1:8" x14ac:dyDescent="0.25">
      <c r="A7" s="9" t="s">
        <v>83</v>
      </c>
      <c r="B7" s="10">
        <v>487839</v>
      </c>
      <c r="C7" s="10">
        <v>487470</v>
      </c>
      <c r="D7" s="11">
        <f>C7/$B7-1</f>
        <v>-7.5639709002350841E-4</v>
      </c>
      <c r="E7" s="10">
        <v>472740</v>
      </c>
      <c r="F7" s="11">
        <f>E7/$B7-1</f>
        <v>-3.0950784992589742E-2</v>
      </c>
      <c r="G7" s="10">
        <v>519023</v>
      </c>
      <c r="H7" s="11">
        <f>G7/$B7-1</f>
        <v>6.3922728605134038E-2</v>
      </c>
    </row>
    <row r="8" spans="1:8" x14ac:dyDescent="0.25">
      <c r="A8" s="9" t="s">
        <v>84</v>
      </c>
      <c r="B8" s="10">
        <v>99251</v>
      </c>
      <c r="C8" s="10">
        <v>131591</v>
      </c>
      <c r="D8" s="11">
        <f>C8/$B8-1</f>
        <v>0.32584054568719711</v>
      </c>
      <c r="E8" s="10">
        <v>132344</v>
      </c>
      <c r="F8" s="11">
        <f>E8/$B8-1</f>
        <v>0.33342737100885644</v>
      </c>
      <c r="G8" s="10">
        <v>128665</v>
      </c>
      <c r="H8" s="11">
        <f>G8/$B8-1</f>
        <v>0.29635973441073649</v>
      </c>
    </row>
    <row r="9" spans="1:8" x14ac:dyDescent="0.25">
      <c r="A9" s="15" t="s">
        <v>120</v>
      </c>
      <c r="B9" s="16">
        <v>1246584</v>
      </c>
      <c r="C9" s="16">
        <v>1171189</v>
      </c>
      <c r="D9" s="17">
        <f>C9/$B9-1</f>
        <v>-6.048128325086799E-2</v>
      </c>
      <c r="E9" s="16">
        <v>1129314</v>
      </c>
      <c r="F9" s="17">
        <f>E9/$B9-1</f>
        <v>-9.4073082921006579E-2</v>
      </c>
      <c r="G9" s="16">
        <v>1263438</v>
      </c>
      <c r="H9" s="17">
        <f>G9/$B9-1</f>
        <v>1.352014786007194E-2</v>
      </c>
    </row>
    <row r="10" spans="1:8" x14ac:dyDescent="0.25">
      <c r="A10" s="2"/>
      <c r="B10" s="2"/>
      <c r="C10" s="2"/>
      <c r="D10" s="2"/>
      <c r="E10" s="2"/>
      <c r="F10" s="2"/>
      <c r="G10" s="2"/>
      <c r="H10" s="2"/>
    </row>
    <row r="11" spans="1:8" x14ac:dyDescent="0.25">
      <c r="A11" s="12" t="s">
        <v>72</v>
      </c>
      <c r="B11" s="2"/>
      <c r="C11" s="2"/>
      <c r="D11" s="2"/>
      <c r="E11" s="2"/>
      <c r="F11" s="2"/>
      <c r="G11" s="2"/>
      <c r="H11" s="2"/>
    </row>
    <row r="12" spans="1:8" x14ac:dyDescent="0.25">
      <c r="A12" s="12"/>
      <c r="B12" s="2"/>
      <c r="C12" s="2"/>
      <c r="D12" s="2"/>
      <c r="E12" s="2"/>
      <c r="F12" s="2"/>
      <c r="G12" s="2"/>
      <c r="H12" s="2"/>
    </row>
  </sheetData>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8"/>
  <sheetViews>
    <sheetView showGridLines="0" zoomScaleNormal="100" workbookViewId="0"/>
  </sheetViews>
  <sheetFormatPr defaultColWidth="8.7109375" defaultRowHeight="15" x14ac:dyDescent="0.25"/>
  <cols>
    <col min="1" max="1" width="40" customWidth="1"/>
    <col min="2" max="5" width="13" customWidth="1"/>
    <col min="6" max="7" width="20" customWidth="1"/>
  </cols>
  <sheetData>
    <row r="1" spans="1:7" ht="16.5" x14ac:dyDescent="0.25">
      <c r="A1" s="8" t="s">
        <v>121</v>
      </c>
      <c r="B1" s="2"/>
      <c r="C1" s="2"/>
      <c r="D1" s="2"/>
      <c r="E1" s="2"/>
      <c r="F1" s="2"/>
      <c r="G1" s="2"/>
    </row>
    <row r="2" spans="1:7" x14ac:dyDescent="0.25">
      <c r="A2" s="3" t="s">
        <v>122</v>
      </c>
      <c r="B2" s="2"/>
      <c r="C2" s="2"/>
      <c r="D2" s="2"/>
      <c r="E2" s="2"/>
      <c r="F2" s="2"/>
      <c r="G2" s="2"/>
    </row>
    <row r="3" spans="1:7" x14ac:dyDescent="0.25">
      <c r="A3" s="2"/>
      <c r="B3" s="2"/>
      <c r="C3" s="2"/>
      <c r="D3" s="2"/>
      <c r="E3" s="2"/>
      <c r="F3" s="2"/>
      <c r="G3" s="2"/>
    </row>
    <row r="4" spans="1:7" ht="42" customHeight="1" x14ac:dyDescent="0.25">
      <c r="A4" s="6" t="s">
        <v>123</v>
      </c>
      <c r="B4" s="7" t="s">
        <v>124</v>
      </c>
      <c r="C4" s="7" t="s">
        <v>64</v>
      </c>
      <c r="D4" s="7" t="s">
        <v>65</v>
      </c>
      <c r="E4" s="7" t="s">
        <v>66</v>
      </c>
      <c r="F4" s="7" t="s">
        <v>125</v>
      </c>
      <c r="G4" s="7" t="s">
        <v>126</v>
      </c>
    </row>
    <row r="5" spans="1:7" x14ac:dyDescent="0.25">
      <c r="A5" s="15" t="s">
        <v>127</v>
      </c>
      <c r="B5" s="16">
        <v>1532523</v>
      </c>
      <c r="C5" s="16">
        <v>1600032</v>
      </c>
      <c r="D5" s="16">
        <v>1643883</v>
      </c>
      <c r="E5" s="16">
        <v>1679219</v>
      </c>
      <c r="F5" s="16">
        <f t="shared" ref="F5:F14" si="0">E5-B5</f>
        <v>146696</v>
      </c>
      <c r="G5" s="17">
        <f t="shared" ref="G5:G14" si="1">F5/B5</f>
        <v>9.5721891286460303E-2</v>
      </c>
    </row>
    <row r="6" spans="1:7" x14ac:dyDescent="0.25">
      <c r="A6" s="9" t="s">
        <v>128</v>
      </c>
      <c r="B6" s="10">
        <v>16927</v>
      </c>
      <c r="C6" s="10">
        <v>14628</v>
      </c>
      <c r="D6" s="10">
        <v>14721</v>
      </c>
      <c r="E6" s="10">
        <v>14665</v>
      </c>
      <c r="F6" s="10">
        <f t="shared" si="0"/>
        <v>-2262</v>
      </c>
      <c r="G6" s="11">
        <f t="shared" si="1"/>
        <v>-0.1336326578838542</v>
      </c>
    </row>
    <row r="7" spans="1:7" x14ac:dyDescent="0.25">
      <c r="A7" s="9" t="s">
        <v>129</v>
      </c>
      <c r="B7" s="10">
        <v>89684</v>
      </c>
      <c r="C7" s="10">
        <v>81728</v>
      </c>
      <c r="D7" s="10">
        <v>83613</v>
      </c>
      <c r="E7" s="10">
        <v>85927</v>
      </c>
      <c r="F7" s="10">
        <f t="shared" si="0"/>
        <v>-3757</v>
      </c>
      <c r="G7" s="11">
        <f t="shared" si="1"/>
        <v>-4.1891530261808127E-2</v>
      </c>
    </row>
    <row r="8" spans="1:7" x14ac:dyDescent="0.25">
      <c r="A8" s="9" t="s">
        <v>130</v>
      </c>
      <c r="B8" s="10">
        <v>94734</v>
      </c>
      <c r="C8" s="10">
        <v>91546</v>
      </c>
      <c r="D8" s="10">
        <v>91662</v>
      </c>
      <c r="E8" s="10">
        <v>92639</v>
      </c>
      <c r="F8" s="10">
        <f t="shared" si="0"/>
        <v>-2095</v>
      </c>
      <c r="G8" s="11">
        <f t="shared" si="1"/>
        <v>-2.2114552325458652E-2</v>
      </c>
    </row>
    <row r="9" spans="1:7" x14ac:dyDescent="0.25">
      <c r="A9" s="9" t="s">
        <v>131</v>
      </c>
      <c r="B9" s="10">
        <v>192246</v>
      </c>
      <c r="C9" s="10">
        <v>175894</v>
      </c>
      <c r="D9" s="10">
        <v>163812</v>
      </c>
      <c r="E9" s="10">
        <v>151270</v>
      </c>
      <c r="F9" s="10">
        <f t="shared" si="0"/>
        <v>-40976</v>
      </c>
      <c r="G9" s="11">
        <f t="shared" si="1"/>
        <v>-0.21314357645932816</v>
      </c>
    </row>
    <row r="10" spans="1:7" x14ac:dyDescent="0.25">
      <c r="A10" s="9" t="s">
        <v>132</v>
      </c>
      <c r="B10" s="10">
        <v>67519</v>
      </c>
      <c r="C10" s="10">
        <v>83184</v>
      </c>
      <c r="D10" s="10">
        <v>89989</v>
      </c>
      <c r="E10" s="10">
        <v>96720</v>
      </c>
      <c r="F10" s="10">
        <f t="shared" si="0"/>
        <v>29201</v>
      </c>
      <c r="G10" s="11">
        <f t="shared" si="1"/>
        <v>0.43248567070009925</v>
      </c>
    </row>
    <row r="11" spans="1:7" x14ac:dyDescent="0.25">
      <c r="A11" s="9" t="s">
        <v>133</v>
      </c>
      <c r="B11" s="10">
        <v>151946</v>
      </c>
      <c r="C11" s="10">
        <v>180441</v>
      </c>
      <c r="D11" s="10">
        <v>185811</v>
      </c>
      <c r="E11" s="10">
        <v>191387</v>
      </c>
      <c r="F11" s="10">
        <f t="shared" si="0"/>
        <v>39441</v>
      </c>
      <c r="G11" s="11">
        <f t="shared" si="1"/>
        <v>0.25957247969673436</v>
      </c>
    </row>
    <row r="12" spans="1:7" x14ac:dyDescent="0.25">
      <c r="A12" s="9" t="s">
        <v>134</v>
      </c>
      <c r="B12" s="10">
        <v>786644</v>
      </c>
      <c r="C12" s="10">
        <v>843553</v>
      </c>
      <c r="D12" s="10">
        <v>886973</v>
      </c>
      <c r="E12" s="10">
        <v>921961</v>
      </c>
      <c r="F12" s="10">
        <f t="shared" si="0"/>
        <v>135317</v>
      </c>
      <c r="G12" s="11">
        <f t="shared" si="1"/>
        <v>0.17201809204672</v>
      </c>
    </row>
    <row r="13" spans="1:7" x14ac:dyDescent="0.25">
      <c r="A13" s="9" t="s">
        <v>135</v>
      </c>
      <c r="B13" s="10">
        <v>125718</v>
      </c>
      <c r="C13" s="10">
        <v>120288</v>
      </c>
      <c r="D13" s="10">
        <v>118797</v>
      </c>
      <c r="E13" s="10">
        <v>116495</v>
      </c>
      <c r="F13" s="10">
        <f t="shared" si="0"/>
        <v>-9223</v>
      </c>
      <c r="G13" s="11">
        <f t="shared" si="1"/>
        <v>-7.3362605195755576E-2</v>
      </c>
    </row>
    <row r="14" spans="1:7" x14ac:dyDescent="0.25">
      <c r="A14" s="9" t="s">
        <v>136</v>
      </c>
      <c r="B14" s="10">
        <v>7105</v>
      </c>
      <c r="C14" s="10">
        <v>8770</v>
      </c>
      <c r="D14" s="10">
        <v>8504</v>
      </c>
      <c r="E14" s="10">
        <v>8155</v>
      </c>
      <c r="F14" s="10">
        <f t="shared" si="0"/>
        <v>1050</v>
      </c>
      <c r="G14" s="11">
        <f t="shared" si="1"/>
        <v>0.14778325123152711</v>
      </c>
    </row>
    <row r="15" spans="1:7" x14ac:dyDescent="0.25">
      <c r="A15" s="2"/>
      <c r="B15" s="2"/>
      <c r="C15" s="2"/>
      <c r="D15" s="2"/>
      <c r="E15" s="2"/>
      <c r="F15" s="2"/>
      <c r="G15" s="2"/>
    </row>
    <row r="16" spans="1:7" x14ac:dyDescent="0.25">
      <c r="A16" s="12" t="s">
        <v>72</v>
      </c>
      <c r="B16" s="2"/>
      <c r="C16" s="2"/>
      <c r="D16" s="2"/>
      <c r="E16" s="2"/>
      <c r="F16" s="2"/>
      <c r="G16" s="2"/>
    </row>
    <row r="17" spans="1:7" x14ac:dyDescent="0.25">
      <c r="A17" s="12" t="s">
        <v>137</v>
      </c>
      <c r="B17" s="2"/>
      <c r="C17" s="2"/>
      <c r="D17" s="2"/>
      <c r="E17" s="2"/>
      <c r="F17" s="2"/>
      <c r="G17" s="2"/>
    </row>
    <row r="18" spans="1:7" x14ac:dyDescent="0.25">
      <c r="A18" s="12" t="s">
        <v>138</v>
      </c>
      <c r="B18" s="2"/>
      <c r="C18" s="2"/>
      <c r="D18" s="2"/>
      <c r="E18" s="2"/>
      <c r="F18" s="2"/>
      <c r="G18" s="2"/>
    </row>
  </sheetData>
  <pageMargins left="0.75" right="0.75" top="1" bottom="1" header="0.511811023622047" footer="0.511811023622047"/>
  <pageSetup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1"/>
  <sheetViews>
    <sheetView showGridLines="0" zoomScaleNormal="100" workbookViewId="0"/>
  </sheetViews>
  <sheetFormatPr defaultColWidth="8.7109375" defaultRowHeight="15" x14ac:dyDescent="0.25"/>
  <cols>
    <col min="1" max="1" width="44" customWidth="1"/>
    <col min="2" max="5" width="13" customWidth="1"/>
    <col min="6" max="7" width="20" customWidth="1"/>
  </cols>
  <sheetData>
    <row r="1" spans="1:7" ht="16.5" x14ac:dyDescent="0.25">
      <c r="A1" s="8" t="s">
        <v>139</v>
      </c>
      <c r="B1" s="2"/>
      <c r="C1" s="2"/>
      <c r="D1" s="2"/>
      <c r="E1" s="2"/>
      <c r="F1" s="2"/>
      <c r="G1" s="2"/>
    </row>
    <row r="2" spans="1:7" x14ac:dyDescent="0.25">
      <c r="A2" s="2"/>
      <c r="B2" s="2"/>
      <c r="C2" s="2"/>
      <c r="D2" s="2"/>
      <c r="E2" s="2"/>
      <c r="F2" s="2"/>
      <c r="G2" s="2"/>
    </row>
    <row r="3" spans="1:7" ht="42" customHeight="1" x14ac:dyDescent="0.25">
      <c r="A3" s="6" t="s">
        <v>140</v>
      </c>
      <c r="B3" s="7" t="s">
        <v>141</v>
      </c>
      <c r="C3" s="7" t="s">
        <v>64</v>
      </c>
      <c r="D3" s="7" t="s">
        <v>65</v>
      </c>
      <c r="E3" s="7" t="s">
        <v>66</v>
      </c>
      <c r="F3" s="7" t="s">
        <v>67</v>
      </c>
      <c r="G3" s="7" t="s">
        <v>68</v>
      </c>
    </row>
    <row r="4" spans="1:7" x14ac:dyDescent="0.25">
      <c r="A4" s="9" t="s">
        <v>142</v>
      </c>
      <c r="B4" s="10">
        <v>2455125</v>
      </c>
      <c r="C4" s="10">
        <v>2429509</v>
      </c>
      <c r="D4" s="10">
        <v>2368783</v>
      </c>
      <c r="E4" s="10">
        <v>2302992</v>
      </c>
      <c r="F4" s="10">
        <f>E4-B4</f>
        <v>-152133</v>
      </c>
      <c r="G4" s="11">
        <f>F4/B4</f>
        <v>-6.1965480372689778E-2</v>
      </c>
    </row>
    <row r="5" spans="1:7" x14ac:dyDescent="0.25">
      <c r="A5" s="9" t="s">
        <v>143</v>
      </c>
      <c r="B5" s="10">
        <v>2457840</v>
      </c>
      <c r="C5" s="10">
        <v>2399929</v>
      </c>
      <c r="D5" s="10">
        <v>2314038</v>
      </c>
      <c r="E5" s="10">
        <v>2206325</v>
      </c>
      <c r="F5" s="10">
        <f>E5-B5</f>
        <v>-251515</v>
      </c>
      <c r="G5" s="11">
        <f>F5/B5</f>
        <v>-0.10233172216254922</v>
      </c>
    </row>
    <row r="6" spans="1:7" x14ac:dyDescent="0.25">
      <c r="A6" s="9" t="s">
        <v>144</v>
      </c>
      <c r="B6" s="10">
        <v>2457840</v>
      </c>
      <c r="C6" s="10">
        <v>2390461</v>
      </c>
      <c r="D6" s="10">
        <v>2275445</v>
      </c>
      <c r="E6" s="10">
        <v>2134628</v>
      </c>
      <c r="F6" s="10">
        <f>E6-B6</f>
        <v>-323212</v>
      </c>
      <c r="G6" s="11">
        <f>F6/B6</f>
        <v>-0.13150245744230707</v>
      </c>
    </row>
    <row r="7" spans="1:7" x14ac:dyDescent="0.25">
      <c r="A7" s="9" t="s">
        <v>145</v>
      </c>
      <c r="B7" s="10">
        <v>2457840</v>
      </c>
      <c r="C7" s="10">
        <v>2423496</v>
      </c>
      <c r="D7" s="10">
        <v>2404978</v>
      </c>
      <c r="E7" s="10">
        <v>2372364</v>
      </c>
      <c r="F7" s="10">
        <f>E7-B7</f>
        <v>-85476</v>
      </c>
      <c r="G7" s="11">
        <f>F7/B7</f>
        <v>-3.4776877258080263E-2</v>
      </c>
    </row>
    <row r="8" spans="1:7" x14ac:dyDescent="0.25">
      <c r="A8" s="2"/>
      <c r="B8" s="2"/>
      <c r="C8" s="2"/>
      <c r="D8" s="2"/>
      <c r="E8" s="2"/>
      <c r="F8" s="2"/>
      <c r="G8" s="2"/>
    </row>
    <row r="9" spans="1:7" x14ac:dyDescent="0.25">
      <c r="A9" s="12" t="s">
        <v>146</v>
      </c>
      <c r="B9" s="2"/>
      <c r="C9" s="2"/>
      <c r="D9" s="2"/>
      <c r="E9" s="2"/>
      <c r="F9" s="2"/>
      <c r="G9" s="2"/>
    </row>
    <row r="10" spans="1:7" x14ac:dyDescent="0.25">
      <c r="A10" s="12" t="s">
        <v>147</v>
      </c>
      <c r="B10" s="2"/>
      <c r="C10" s="2"/>
      <c r="D10" s="2"/>
      <c r="E10" s="2"/>
      <c r="F10" s="2"/>
      <c r="G10" s="2"/>
    </row>
    <row r="11" spans="1:7" x14ac:dyDescent="0.25">
      <c r="A11" s="12" t="s">
        <v>148</v>
      </c>
      <c r="B11" s="2"/>
      <c r="C11" s="2"/>
      <c r="D11" s="2"/>
      <c r="E11" s="2"/>
      <c r="F11" s="2"/>
      <c r="G11" s="2"/>
    </row>
  </sheetData>
  <pageMargins left="0.75" right="0.75" top="1" bottom="1" header="0.511811023622047" footer="0.511811023622047"/>
  <pageSetup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3"/>
  <sheetViews>
    <sheetView showGridLines="0" zoomScaleNormal="100" workbookViewId="0"/>
  </sheetViews>
  <sheetFormatPr defaultColWidth="8.7109375" defaultRowHeight="15" x14ac:dyDescent="0.25"/>
  <cols>
    <col min="1" max="1" width="34" customWidth="1"/>
    <col min="2" max="5" width="13" customWidth="1"/>
    <col min="6" max="7" width="20" customWidth="1"/>
  </cols>
  <sheetData>
    <row r="1" spans="1:7" ht="16.5" x14ac:dyDescent="0.25">
      <c r="A1" s="8" t="s">
        <v>149</v>
      </c>
      <c r="B1" s="2"/>
      <c r="C1" s="2"/>
      <c r="D1" s="2"/>
      <c r="E1" s="2"/>
      <c r="F1" s="2"/>
      <c r="G1" s="2"/>
    </row>
    <row r="2" spans="1:7" x14ac:dyDescent="0.25">
      <c r="A2" s="3" t="s">
        <v>76</v>
      </c>
      <c r="B2" s="2"/>
      <c r="C2" s="2"/>
      <c r="D2" s="2"/>
      <c r="E2" s="2"/>
      <c r="F2" s="2"/>
      <c r="G2" s="2"/>
    </row>
    <row r="3" spans="1:7" x14ac:dyDescent="0.25">
      <c r="A3" s="2"/>
      <c r="B3" s="2"/>
      <c r="C3" s="2"/>
      <c r="D3" s="2"/>
      <c r="E3" s="2"/>
      <c r="F3" s="2"/>
      <c r="G3" s="2"/>
    </row>
    <row r="4" spans="1:7" ht="42" customHeight="1" x14ac:dyDescent="0.25">
      <c r="A4" s="6" t="s">
        <v>77</v>
      </c>
      <c r="B4" s="7" t="s">
        <v>63</v>
      </c>
      <c r="C4" s="7" t="s">
        <v>64</v>
      </c>
      <c r="D4" s="7" t="s">
        <v>65</v>
      </c>
      <c r="E4" s="7" t="s">
        <v>66</v>
      </c>
      <c r="F4" s="7" t="s">
        <v>67</v>
      </c>
      <c r="G4" s="7" t="s">
        <v>68</v>
      </c>
    </row>
    <row r="5" spans="1:7" x14ac:dyDescent="0.25">
      <c r="A5" s="9" t="s">
        <v>150</v>
      </c>
      <c r="B5" s="10">
        <v>124556</v>
      </c>
      <c r="C5" s="10">
        <v>105261</v>
      </c>
      <c r="D5" s="10">
        <v>101755</v>
      </c>
      <c r="E5" s="10">
        <v>94618</v>
      </c>
      <c r="F5" s="10">
        <f t="shared" ref="F5:F29" si="0">E5-B5</f>
        <v>-29938</v>
      </c>
      <c r="G5" s="11">
        <f t="shared" ref="G5:G29" si="1">F5/B5</f>
        <v>-0.24035775073059507</v>
      </c>
    </row>
    <row r="6" spans="1:7" x14ac:dyDescent="0.25">
      <c r="A6" s="9" t="s">
        <v>151</v>
      </c>
      <c r="B6" s="10">
        <v>127508</v>
      </c>
      <c r="C6" s="10">
        <v>113718</v>
      </c>
      <c r="D6" s="10">
        <v>104523</v>
      </c>
      <c r="E6" s="10">
        <v>99790</v>
      </c>
      <c r="F6" s="10">
        <f t="shared" si="0"/>
        <v>-27718</v>
      </c>
      <c r="G6" s="11">
        <f t="shared" si="1"/>
        <v>-0.21738243874894125</v>
      </c>
    </row>
    <row r="7" spans="1:7" x14ac:dyDescent="0.25">
      <c r="A7" s="9" t="s">
        <v>152</v>
      </c>
      <c r="B7" s="10">
        <v>130463</v>
      </c>
      <c r="C7" s="10">
        <v>126264</v>
      </c>
      <c r="D7" s="10">
        <v>107571</v>
      </c>
      <c r="E7" s="10">
        <v>104203</v>
      </c>
      <c r="F7" s="10">
        <f t="shared" si="0"/>
        <v>-26260</v>
      </c>
      <c r="G7" s="11">
        <f t="shared" si="1"/>
        <v>-0.20128312241785026</v>
      </c>
    </row>
    <row r="8" spans="1:7" x14ac:dyDescent="0.25">
      <c r="A8" s="9" t="s">
        <v>153</v>
      </c>
      <c r="B8" s="10">
        <v>140020</v>
      </c>
      <c r="C8" s="10">
        <v>135484</v>
      </c>
      <c r="D8" s="10">
        <v>121233</v>
      </c>
      <c r="E8" s="10">
        <v>112172</v>
      </c>
      <c r="F8" s="10">
        <f t="shared" si="0"/>
        <v>-27848</v>
      </c>
      <c r="G8" s="11">
        <f t="shared" si="1"/>
        <v>-0.19888587344665049</v>
      </c>
    </row>
    <row r="9" spans="1:7" x14ac:dyDescent="0.25">
      <c r="A9" s="9" t="s">
        <v>154</v>
      </c>
      <c r="B9" s="10">
        <v>140629</v>
      </c>
      <c r="C9" s="10">
        <v>130766</v>
      </c>
      <c r="D9" s="10">
        <v>125084</v>
      </c>
      <c r="E9" s="10">
        <v>106716</v>
      </c>
      <c r="F9" s="10">
        <f t="shared" si="0"/>
        <v>-33913</v>
      </c>
      <c r="G9" s="11">
        <f t="shared" si="1"/>
        <v>-0.24115225166928586</v>
      </c>
    </row>
    <row r="10" spans="1:7" x14ac:dyDescent="0.25">
      <c r="A10" s="9" t="s">
        <v>155</v>
      </c>
      <c r="B10" s="10">
        <v>163970</v>
      </c>
      <c r="C10" s="10">
        <v>147958</v>
      </c>
      <c r="D10" s="10">
        <v>131600</v>
      </c>
      <c r="E10" s="10">
        <v>117433</v>
      </c>
      <c r="F10" s="10">
        <f t="shared" si="0"/>
        <v>-46537</v>
      </c>
      <c r="G10" s="11">
        <f t="shared" si="1"/>
        <v>-0.28381411233762271</v>
      </c>
    </row>
    <row r="11" spans="1:7" x14ac:dyDescent="0.25">
      <c r="A11" s="9" t="s">
        <v>156</v>
      </c>
      <c r="B11" s="10">
        <v>165486</v>
      </c>
      <c r="C11" s="10">
        <v>149589</v>
      </c>
      <c r="D11" s="10">
        <v>138607</v>
      </c>
      <c r="E11" s="10">
        <v>131699</v>
      </c>
      <c r="F11" s="10">
        <f t="shared" si="0"/>
        <v>-33787</v>
      </c>
      <c r="G11" s="11">
        <f t="shared" si="1"/>
        <v>-0.20416832843865945</v>
      </c>
    </row>
    <row r="12" spans="1:7" x14ac:dyDescent="0.25">
      <c r="A12" s="9" t="s">
        <v>157</v>
      </c>
      <c r="B12" s="10">
        <v>151905</v>
      </c>
      <c r="C12" s="10">
        <v>164370</v>
      </c>
      <c r="D12" s="10">
        <v>153211</v>
      </c>
      <c r="E12" s="10">
        <v>137577</v>
      </c>
      <c r="F12" s="10">
        <f t="shared" si="0"/>
        <v>-14328</v>
      </c>
      <c r="G12" s="11">
        <f t="shared" si="1"/>
        <v>-9.432210921299497E-2</v>
      </c>
    </row>
    <row r="13" spans="1:7" x14ac:dyDescent="0.25">
      <c r="A13" s="9" t="s">
        <v>158</v>
      </c>
      <c r="B13" s="10">
        <v>135272</v>
      </c>
      <c r="C13" s="10">
        <v>166366</v>
      </c>
      <c r="D13" s="10">
        <v>152825</v>
      </c>
      <c r="E13" s="10">
        <v>142492</v>
      </c>
      <c r="F13" s="10">
        <f t="shared" si="0"/>
        <v>7220</v>
      </c>
      <c r="G13" s="11">
        <f t="shared" si="1"/>
        <v>5.3373942870660593E-2</v>
      </c>
    </row>
    <row r="14" spans="1:7" x14ac:dyDescent="0.25">
      <c r="A14" s="9" t="s">
        <v>159</v>
      </c>
      <c r="B14" s="10">
        <v>145206</v>
      </c>
      <c r="C14" s="10">
        <v>152059</v>
      </c>
      <c r="D14" s="10">
        <v>164398</v>
      </c>
      <c r="E14" s="10">
        <v>154086</v>
      </c>
      <c r="F14" s="10">
        <f t="shared" si="0"/>
        <v>8880</v>
      </c>
      <c r="G14" s="11">
        <f t="shared" si="1"/>
        <v>6.1154497748026941E-2</v>
      </c>
    </row>
    <row r="15" spans="1:7" x14ac:dyDescent="0.25">
      <c r="A15" s="9" t="s">
        <v>160</v>
      </c>
      <c r="B15" s="10">
        <v>159237</v>
      </c>
      <c r="C15" s="10">
        <v>132437</v>
      </c>
      <c r="D15" s="10">
        <v>163183</v>
      </c>
      <c r="E15" s="10">
        <v>150740</v>
      </c>
      <c r="F15" s="10">
        <f t="shared" si="0"/>
        <v>-8497</v>
      </c>
      <c r="G15" s="11">
        <f t="shared" si="1"/>
        <v>-5.3360713904431756E-2</v>
      </c>
    </row>
    <row r="16" spans="1:7" x14ac:dyDescent="0.25">
      <c r="A16" s="9" t="s">
        <v>161</v>
      </c>
      <c r="B16" s="10">
        <v>179824</v>
      </c>
      <c r="C16" s="10">
        <v>139337</v>
      </c>
      <c r="D16" s="10">
        <v>145955</v>
      </c>
      <c r="E16" s="10">
        <v>158668</v>
      </c>
      <c r="F16" s="10">
        <f t="shared" si="0"/>
        <v>-21156</v>
      </c>
      <c r="G16" s="11">
        <f t="shared" si="1"/>
        <v>-0.11764836729246374</v>
      </c>
    </row>
    <row r="17" spans="1:7" x14ac:dyDescent="0.25">
      <c r="A17" s="9" t="s">
        <v>162</v>
      </c>
      <c r="B17" s="10">
        <v>187545</v>
      </c>
      <c r="C17" s="10">
        <v>147505</v>
      </c>
      <c r="D17" s="10">
        <v>124048</v>
      </c>
      <c r="E17" s="10">
        <v>154020</v>
      </c>
      <c r="F17" s="10">
        <f t="shared" si="0"/>
        <v>-33525</v>
      </c>
      <c r="G17" s="11">
        <f t="shared" si="1"/>
        <v>-0.17875709829640887</v>
      </c>
    </row>
    <row r="18" spans="1:7" x14ac:dyDescent="0.25">
      <c r="A18" s="9" t="s">
        <v>163</v>
      </c>
      <c r="B18" s="10">
        <v>161283</v>
      </c>
      <c r="C18" s="10">
        <v>161645</v>
      </c>
      <c r="D18" s="10">
        <v>124771</v>
      </c>
      <c r="E18" s="10">
        <v>132588</v>
      </c>
      <c r="F18" s="10">
        <f t="shared" si="0"/>
        <v>-28695</v>
      </c>
      <c r="G18" s="11">
        <f t="shared" si="1"/>
        <v>-0.17791707743531557</v>
      </c>
    </row>
    <row r="19" spans="1:7" x14ac:dyDescent="0.25">
      <c r="A19" s="9" t="s">
        <v>164</v>
      </c>
      <c r="B19" s="10">
        <v>124318</v>
      </c>
      <c r="C19" s="10">
        <v>156376</v>
      </c>
      <c r="D19" s="10">
        <v>125249</v>
      </c>
      <c r="E19" s="10">
        <v>107425</v>
      </c>
      <c r="F19" s="10">
        <f t="shared" si="0"/>
        <v>-16893</v>
      </c>
      <c r="G19" s="11">
        <f t="shared" si="1"/>
        <v>-0.13588539069161346</v>
      </c>
    </row>
    <row r="20" spans="1:7" x14ac:dyDescent="0.25">
      <c r="A20" s="9" t="s">
        <v>165</v>
      </c>
      <c r="B20" s="10">
        <v>87137</v>
      </c>
      <c r="C20" s="10">
        <v>124779</v>
      </c>
      <c r="D20" s="10">
        <v>126555</v>
      </c>
      <c r="E20" s="10">
        <v>99673</v>
      </c>
      <c r="F20" s="10">
        <f t="shared" si="0"/>
        <v>12536</v>
      </c>
      <c r="G20" s="11">
        <f t="shared" si="1"/>
        <v>0.14386540734705119</v>
      </c>
    </row>
    <row r="21" spans="1:7" x14ac:dyDescent="0.25">
      <c r="A21" s="9" t="s">
        <v>166</v>
      </c>
      <c r="B21" s="10">
        <v>61735</v>
      </c>
      <c r="C21" s="10">
        <v>80046</v>
      </c>
      <c r="D21" s="10">
        <v>104703</v>
      </c>
      <c r="E21" s="10">
        <v>86158</v>
      </c>
      <c r="F21" s="10">
        <f t="shared" si="0"/>
        <v>24423</v>
      </c>
      <c r="G21" s="11">
        <f t="shared" si="1"/>
        <v>0.39561026970114199</v>
      </c>
    </row>
    <row r="22" spans="1:7" x14ac:dyDescent="0.25">
      <c r="A22" s="9" t="s">
        <v>86</v>
      </c>
      <c r="B22" s="10">
        <v>71745</v>
      </c>
      <c r="C22" s="10">
        <v>65966</v>
      </c>
      <c r="D22" s="10">
        <v>98768</v>
      </c>
      <c r="E22" s="10">
        <v>116267</v>
      </c>
      <c r="F22" s="10">
        <f t="shared" si="0"/>
        <v>44522</v>
      </c>
      <c r="G22" s="11">
        <f t="shared" si="1"/>
        <v>0.62055892396682699</v>
      </c>
    </row>
    <row r="23" spans="1:7" x14ac:dyDescent="0.25">
      <c r="A23" s="9" t="s">
        <v>79</v>
      </c>
      <c r="B23" s="10">
        <v>463468</v>
      </c>
      <c r="C23" s="10">
        <v>423049</v>
      </c>
      <c r="D23" s="10">
        <v>382615</v>
      </c>
      <c r="E23" s="10">
        <v>362694</v>
      </c>
      <c r="F23" s="10">
        <f t="shared" si="0"/>
        <v>-100774</v>
      </c>
      <c r="G23" s="11">
        <f t="shared" si="1"/>
        <v>-0.21743464489457739</v>
      </c>
    </row>
    <row r="24" spans="1:7" x14ac:dyDescent="0.25">
      <c r="A24" s="9" t="s">
        <v>80</v>
      </c>
      <c r="B24" s="10">
        <v>199708</v>
      </c>
      <c r="C24" s="10">
        <v>188444</v>
      </c>
      <c r="D24" s="10">
        <v>177551</v>
      </c>
      <c r="E24" s="10">
        <v>154804</v>
      </c>
      <c r="F24" s="10">
        <f t="shared" si="0"/>
        <v>-44904</v>
      </c>
      <c r="G24" s="11">
        <f t="shared" si="1"/>
        <v>-0.22484827848659042</v>
      </c>
    </row>
    <row r="25" spans="1:7" x14ac:dyDescent="0.25">
      <c r="A25" s="9" t="s">
        <v>81</v>
      </c>
      <c r="B25" s="10">
        <v>1288445</v>
      </c>
      <c r="C25" s="10">
        <v>1199622</v>
      </c>
      <c r="D25" s="10">
        <v>1173827</v>
      </c>
      <c r="E25" s="10">
        <v>1146714</v>
      </c>
      <c r="F25" s="10">
        <f t="shared" si="0"/>
        <v>-141731</v>
      </c>
      <c r="G25" s="11">
        <f t="shared" si="1"/>
        <v>-0.11000159106519874</v>
      </c>
    </row>
    <row r="26" spans="1:7" x14ac:dyDescent="0.25">
      <c r="A26" s="9" t="s">
        <v>84</v>
      </c>
      <c r="B26" s="10">
        <v>506219</v>
      </c>
      <c r="C26" s="10">
        <v>588813</v>
      </c>
      <c r="D26" s="10">
        <v>580046</v>
      </c>
      <c r="E26" s="10">
        <v>542112</v>
      </c>
      <c r="F26" s="10">
        <f t="shared" si="0"/>
        <v>35893</v>
      </c>
      <c r="G26" s="11">
        <f t="shared" si="1"/>
        <v>7.0904094868031425E-2</v>
      </c>
    </row>
    <row r="27" spans="1:7" x14ac:dyDescent="0.25">
      <c r="A27" s="9" t="s">
        <v>85</v>
      </c>
      <c r="B27" s="10">
        <v>434474</v>
      </c>
      <c r="C27" s="10">
        <v>522847</v>
      </c>
      <c r="D27" s="10">
        <v>481278</v>
      </c>
      <c r="E27" s="10">
        <v>425845</v>
      </c>
      <c r="F27" s="10">
        <f t="shared" si="0"/>
        <v>-8629</v>
      </c>
      <c r="G27" s="11">
        <f t="shared" si="1"/>
        <v>-1.9860797193848194E-2</v>
      </c>
    </row>
    <row r="28" spans="1:7" x14ac:dyDescent="0.25">
      <c r="A28" s="9" t="s">
        <v>86</v>
      </c>
      <c r="B28" s="10">
        <v>71745</v>
      </c>
      <c r="C28" s="10">
        <v>65966</v>
      </c>
      <c r="D28" s="10">
        <v>98768</v>
      </c>
      <c r="E28" s="10">
        <v>116267</v>
      </c>
      <c r="F28" s="10">
        <f t="shared" si="0"/>
        <v>44522</v>
      </c>
      <c r="G28" s="11">
        <f t="shared" si="1"/>
        <v>0.62055892396682699</v>
      </c>
    </row>
    <row r="29" spans="1:7" x14ac:dyDescent="0.25">
      <c r="A29" s="15" t="s">
        <v>167</v>
      </c>
      <c r="B29" s="16">
        <v>2457840</v>
      </c>
      <c r="C29" s="16">
        <v>2399929</v>
      </c>
      <c r="D29" s="16">
        <v>2314038</v>
      </c>
      <c r="E29" s="16">
        <v>2206325</v>
      </c>
      <c r="F29" s="16">
        <f t="shared" si="0"/>
        <v>-251515</v>
      </c>
      <c r="G29" s="17">
        <f t="shared" si="1"/>
        <v>-0.10233172216254922</v>
      </c>
    </row>
    <row r="30" spans="1:7" x14ac:dyDescent="0.25">
      <c r="A30" s="2"/>
      <c r="B30" s="2"/>
      <c r="C30" s="2"/>
      <c r="D30" s="2"/>
      <c r="E30" s="2"/>
      <c r="F30" s="2"/>
      <c r="G30" s="2"/>
    </row>
    <row r="31" spans="1:7" x14ac:dyDescent="0.25">
      <c r="A31" s="12" t="s">
        <v>72</v>
      </c>
      <c r="B31" s="2"/>
      <c r="C31" s="2"/>
      <c r="D31" s="2"/>
      <c r="E31" s="2"/>
      <c r="F31" s="2"/>
      <c r="G31" s="2"/>
    </row>
    <row r="32" spans="1:7" x14ac:dyDescent="0.25">
      <c r="A32" s="12" t="s">
        <v>168</v>
      </c>
      <c r="B32" s="2"/>
      <c r="C32" s="2"/>
      <c r="D32" s="2"/>
      <c r="E32" s="2"/>
      <c r="F32" s="2"/>
      <c r="G32" s="2"/>
    </row>
    <row r="33" spans="1:7" x14ac:dyDescent="0.25">
      <c r="A33" s="12" t="s">
        <v>73</v>
      </c>
      <c r="B33" s="2"/>
      <c r="C33" s="2"/>
      <c r="D33" s="2"/>
      <c r="E33" s="2"/>
      <c r="F33" s="2"/>
      <c r="G33" s="2"/>
    </row>
  </sheetData>
  <pageMargins left="0.75" right="0.75" top="1" bottom="1" header="0.511811023622047" footer="0.511811023622047"/>
  <pageSetup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3"/>
  <sheetViews>
    <sheetView showGridLines="0" zoomScaleNormal="100" workbookViewId="0"/>
  </sheetViews>
  <sheetFormatPr defaultColWidth="8.7109375" defaultRowHeight="15" x14ac:dyDescent="0.25"/>
  <cols>
    <col min="1" max="1" width="34" customWidth="1"/>
    <col min="2" max="5" width="13" customWidth="1"/>
    <col min="6" max="7" width="20" customWidth="1"/>
  </cols>
  <sheetData>
    <row r="1" spans="1:7" ht="16.5" x14ac:dyDescent="0.25">
      <c r="A1" s="8" t="s">
        <v>169</v>
      </c>
      <c r="B1" s="2"/>
      <c r="C1" s="2"/>
      <c r="D1" s="2"/>
      <c r="E1" s="2"/>
      <c r="F1" s="2"/>
      <c r="G1" s="2"/>
    </row>
    <row r="2" spans="1:7" x14ac:dyDescent="0.25">
      <c r="A2" s="3" t="s">
        <v>76</v>
      </c>
      <c r="B2" s="2"/>
      <c r="C2" s="2"/>
      <c r="D2" s="2"/>
      <c r="E2" s="2"/>
      <c r="F2" s="2"/>
      <c r="G2" s="2"/>
    </row>
    <row r="3" spans="1:7" x14ac:dyDescent="0.25">
      <c r="A3" s="2"/>
      <c r="B3" s="2"/>
      <c r="C3" s="2"/>
      <c r="D3" s="2"/>
      <c r="E3" s="2"/>
      <c r="F3" s="2"/>
      <c r="G3" s="2"/>
    </row>
    <row r="4" spans="1:7" ht="42" customHeight="1" x14ac:dyDescent="0.25">
      <c r="A4" s="6" t="s">
        <v>77</v>
      </c>
      <c r="B4" s="7" t="s">
        <v>63</v>
      </c>
      <c r="C4" s="7" t="s">
        <v>64</v>
      </c>
      <c r="D4" s="7" t="s">
        <v>65</v>
      </c>
      <c r="E4" s="7" t="s">
        <v>66</v>
      </c>
      <c r="F4" s="7" t="s">
        <v>67</v>
      </c>
      <c r="G4" s="7" t="s">
        <v>68</v>
      </c>
    </row>
    <row r="5" spans="1:7" x14ac:dyDescent="0.25">
      <c r="A5" s="9" t="s">
        <v>150</v>
      </c>
      <c r="B5" s="10">
        <v>124556</v>
      </c>
      <c r="C5" s="10">
        <v>104478</v>
      </c>
      <c r="D5" s="10">
        <v>99104</v>
      </c>
      <c r="E5" s="10">
        <v>89731</v>
      </c>
      <c r="F5" s="10">
        <f t="shared" ref="F5:F29" si="0">E5-B5</f>
        <v>-34825</v>
      </c>
      <c r="G5" s="11">
        <f t="shared" ref="G5:G29" si="1">F5/B5</f>
        <v>-0.27959311474356918</v>
      </c>
    </row>
    <row r="6" spans="1:7" x14ac:dyDescent="0.25">
      <c r="A6" s="9" t="s">
        <v>151</v>
      </c>
      <c r="B6" s="10">
        <v>127508</v>
      </c>
      <c r="C6" s="10">
        <v>112804</v>
      </c>
      <c r="D6" s="10">
        <v>101767</v>
      </c>
      <c r="E6" s="10">
        <v>94806</v>
      </c>
      <c r="F6" s="10">
        <f t="shared" si="0"/>
        <v>-32702</v>
      </c>
      <c r="G6" s="11">
        <f t="shared" si="1"/>
        <v>-0.25647018226307366</v>
      </c>
    </row>
    <row r="7" spans="1:7" x14ac:dyDescent="0.25">
      <c r="A7" s="9" t="s">
        <v>152</v>
      </c>
      <c r="B7" s="10">
        <v>130463</v>
      </c>
      <c r="C7" s="10">
        <v>125530</v>
      </c>
      <c r="D7" s="10">
        <v>104688</v>
      </c>
      <c r="E7" s="10">
        <v>99461</v>
      </c>
      <c r="F7" s="10">
        <f t="shared" si="0"/>
        <v>-31002</v>
      </c>
      <c r="G7" s="11">
        <f t="shared" si="1"/>
        <v>-0.2376305925818048</v>
      </c>
    </row>
    <row r="8" spans="1:7" x14ac:dyDescent="0.25">
      <c r="A8" s="9" t="s">
        <v>153</v>
      </c>
      <c r="B8" s="10">
        <v>140020</v>
      </c>
      <c r="C8" s="10">
        <v>134988</v>
      </c>
      <c r="D8" s="10">
        <v>118591</v>
      </c>
      <c r="E8" s="10">
        <v>107693</v>
      </c>
      <c r="F8" s="10">
        <f t="shared" si="0"/>
        <v>-32327</v>
      </c>
      <c r="G8" s="11">
        <f t="shared" si="1"/>
        <v>-0.23087416083416654</v>
      </c>
    </row>
    <row r="9" spans="1:7" x14ac:dyDescent="0.25">
      <c r="A9" s="9" t="s">
        <v>154</v>
      </c>
      <c r="B9" s="10">
        <v>140629</v>
      </c>
      <c r="C9" s="10">
        <v>130621</v>
      </c>
      <c r="D9" s="10">
        <v>121891</v>
      </c>
      <c r="E9" s="10">
        <v>101384</v>
      </c>
      <c r="F9" s="10">
        <f t="shared" si="0"/>
        <v>-39245</v>
      </c>
      <c r="G9" s="11">
        <f t="shared" si="1"/>
        <v>-0.27906761763220955</v>
      </c>
    </row>
    <row r="10" spans="1:7" x14ac:dyDescent="0.25">
      <c r="A10" s="9" t="s">
        <v>155</v>
      </c>
      <c r="B10" s="10">
        <v>163970</v>
      </c>
      <c r="C10" s="10">
        <v>146275</v>
      </c>
      <c r="D10" s="10">
        <v>127403</v>
      </c>
      <c r="E10" s="10">
        <v>111014</v>
      </c>
      <c r="F10" s="10">
        <f t="shared" si="0"/>
        <v>-52956</v>
      </c>
      <c r="G10" s="11">
        <f t="shared" si="1"/>
        <v>-0.32296151735073492</v>
      </c>
    </row>
    <row r="11" spans="1:7" x14ac:dyDescent="0.25">
      <c r="A11" s="9" t="s">
        <v>156</v>
      </c>
      <c r="B11" s="10">
        <v>165486</v>
      </c>
      <c r="C11" s="10">
        <v>148308</v>
      </c>
      <c r="D11" s="10">
        <v>134927</v>
      </c>
      <c r="E11" s="10">
        <v>124757</v>
      </c>
      <c r="F11" s="10">
        <f t="shared" si="0"/>
        <v>-40729</v>
      </c>
      <c r="G11" s="11">
        <f t="shared" si="1"/>
        <v>-0.24611749634410163</v>
      </c>
    </row>
    <row r="12" spans="1:7" x14ac:dyDescent="0.25">
      <c r="A12" s="9" t="s">
        <v>157</v>
      </c>
      <c r="B12" s="10">
        <v>151905</v>
      </c>
      <c r="C12" s="10">
        <v>163437</v>
      </c>
      <c r="D12" s="10">
        <v>148699</v>
      </c>
      <c r="E12" s="10">
        <v>130574</v>
      </c>
      <c r="F12" s="10">
        <f t="shared" si="0"/>
        <v>-21331</v>
      </c>
      <c r="G12" s="11">
        <f t="shared" si="1"/>
        <v>-0.14042329087258484</v>
      </c>
    </row>
    <row r="13" spans="1:7" x14ac:dyDescent="0.25">
      <c r="A13" s="9" t="s">
        <v>158</v>
      </c>
      <c r="B13" s="10">
        <v>135272</v>
      </c>
      <c r="C13" s="10">
        <v>165584</v>
      </c>
      <c r="D13" s="10">
        <v>149382</v>
      </c>
      <c r="E13" s="10">
        <v>136679</v>
      </c>
      <c r="F13" s="10">
        <f t="shared" si="0"/>
        <v>1407</v>
      </c>
      <c r="G13" s="11">
        <f t="shared" si="1"/>
        <v>1.040126559820214E-2</v>
      </c>
    </row>
    <row r="14" spans="1:7" x14ac:dyDescent="0.25">
      <c r="A14" s="9" t="s">
        <v>159</v>
      </c>
      <c r="B14" s="10">
        <v>145206</v>
      </c>
      <c r="C14" s="10">
        <v>151454</v>
      </c>
      <c r="D14" s="10">
        <v>161723</v>
      </c>
      <c r="E14" s="10">
        <v>147889</v>
      </c>
      <c r="F14" s="10">
        <f t="shared" si="0"/>
        <v>2683</v>
      </c>
      <c r="G14" s="11">
        <f t="shared" si="1"/>
        <v>1.8477197911932013E-2</v>
      </c>
    </row>
    <row r="15" spans="1:7" x14ac:dyDescent="0.25">
      <c r="A15" s="9" t="s">
        <v>160</v>
      </c>
      <c r="B15" s="10">
        <v>159237</v>
      </c>
      <c r="C15" s="10">
        <v>131995</v>
      </c>
      <c r="D15" s="10">
        <v>161084</v>
      </c>
      <c r="E15" s="10">
        <v>146040</v>
      </c>
      <c r="F15" s="10">
        <f t="shared" si="0"/>
        <v>-13197</v>
      </c>
      <c r="G15" s="11">
        <f t="shared" si="1"/>
        <v>-8.2876467152734598E-2</v>
      </c>
    </row>
    <row r="16" spans="1:7" x14ac:dyDescent="0.25">
      <c r="A16" s="9" t="s">
        <v>161</v>
      </c>
      <c r="B16" s="10">
        <v>179824</v>
      </c>
      <c r="C16" s="10">
        <v>139015</v>
      </c>
      <c r="D16" s="10">
        <v>144405</v>
      </c>
      <c r="E16" s="10">
        <v>155121</v>
      </c>
      <c r="F16" s="10">
        <f t="shared" si="0"/>
        <v>-24703</v>
      </c>
      <c r="G16" s="11">
        <f t="shared" si="1"/>
        <v>-0.13737320936026337</v>
      </c>
    </row>
    <row r="17" spans="1:7" x14ac:dyDescent="0.25">
      <c r="A17" s="9" t="s">
        <v>162</v>
      </c>
      <c r="B17" s="10">
        <v>187545</v>
      </c>
      <c r="C17" s="10">
        <v>147227</v>
      </c>
      <c r="D17" s="10">
        <v>122883</v>
      </c>
      <c r="E17" s="10">
        <v>151286</v>
      </c>
      <c r="F17" s="10">
        <f t="shared" si="0"/>
        <v>-36259</v>
      </c>
      <c r="G17" s="11">
        <f t="shared" si="1"/>
        <v>-0.19333493294942547</v>
      </c>
    </row>
    <row r="18" spans="1:7" x14ac:dyDescent="0.25">
      <c r="A18" s="9" t="s">
        <v>163</v>
      </c>
      <c r="B18" s="10">
        <v>161283</v>
      </c>
      <c r="C18" s="10">
        <v>161578</v>
      </c>
      <c r="D18" s="10">
        <v>124033</v>
      </c>
      <c r="E18" s="10">
        <v>130722</v>
      </c>
      <c r="F18" s="10">
        <f t="shared" si="0"/>
        <v>-30561</v>
      </c>
      <c r="G18" s="11">
        <f t="shared" si="1"/>
        <v>-0.18948680270084262</v>
      </c>
    </row>
    <row r="19" spans="1:7" x14ac:dyDescent="0.25">
      <c r="A19" s="9" t="s">
        <v>164</v>
      </c>
      <c r="B19" s="10">
        <v>124318</v>
      </c>
      <c r="C19" s="10">
        <v>156376</v>
      </c>
      <c r="D19" s="10">
        <v>124894</v>
      </c>
      <c r="E19" s="10">
        <v>106302</v>
      </c>
      <c r="F19" s="10">
        <f t="shared" si="0"/>
        <v>-18016</v>
      </c>
      <c r="G19" s="11">
        <f t="shared" si="1"/>
        <v>-0.14491867629788124</v>
      </c>
    </row>
    <row r="20" spans="1:7" x14ac:dyDescent="0.25">
      <c r="A20" s="9" t="s">
        <v>165</v>
      </c>
      <c r="B20" s="10">
        <v>87137</v>
      </c>
      <c r="C20" s="10">
        <v>124779</v>
      </c>
      <c r="D20" s="10">
        <v>126500</v>
      </c>
      <c r="E20" s="10">
        <v>99057</v>
      </c>
      <c r="F20" s="10">
        <f t="shared" si="0"/>
        <v>11920</v>
      </c>
      <c r="G20" s="11">
        <f t="shared" si="1"/>
        <v>0.13679607973650687</v>
      </c>
    </row>
    <row r="21" spans="1:7" x14ac:dyDescent="0.25">
      <c r="A21" s="9" t="s">
        <v>166</v>
      </c>
      <c r="B21" s="10">
        <v>61735</v>
      </c>
      <c r="C21" s="10">
        <v>80046</v>
      </c>
      <c r="D21" s="10">
        <v>104703</v>
      </c>
      <c r="E21" s="10">
        <v>85884</v>
      </c>
      <c r="F21" s="10">
        <f t="shared" si="0"/>
        <v>24149</v>
      </c>
      <c r="G21" s="11">
        <f t="shared" si="1"/>
        <v>0.39117194460192761</v>
      </c>
    </row>
    <row r="22" spans="1:7" x14ac:dyDescent="0.25">
      <c r="A22" s="9" t="s">
        <v>86</v>
      </c>
      <c r="B22" s="10">
        <v>71745</v>
      </c>
      <c r="C22" s="10">
        <v>65966</v>
      </c>
      <c r="D22" s="10">
        <v>98768</v>
      </c>
      <c r="E22" s="10">
        <v>116228</v>
      </c>
      <c r="F22" s="10">
        <f t="shared" si="0"/>
        <v>44483</v>
      </c>
      <c r="G22" s="11">
        <f t="shared" si="1"/>
        <v>0.62001533207889048</v>
      </c>
    </row>
    <row r="23" spans="1:7" x14ac:dyDescent="0.25">
      <c r="A23" s="9" t="s">
        <v>79</v>
      </c>
      <c r="B23" s="10">
        <v>463468</v>
      </c>
      <c r="C23" s="10">
        <v>420265</v>
      </c>
      <c r="D23" s="10">
        <v>372712</v>
      </c>
      <c r="E23" s="10">
        <v>345396</v>
      </c>
      <c r="F23" s="10">
        <f t="shared" si="0"/>
        <v>-118072</v>
      </c>
      <c r="G23" s="11">
        <f t="shared" si="1"/>
        <v>-0.25475761001838315</v>
      </c>
    </row>
    <row r="24" spans="1:7" x14ac:dyDescent="0.25">
      <c r="A24" s="9" t="s">
        <v>80</v>
      </c>
      <c r="B24" s="10">
        <v>199708</v>
      </c>
      <c r="C24" s="10">
        <v>188156</v>
      </c>
      <c r="D24" s="10">
        <v>173329</v>
      </c>
      <c r="E24" s="10">
        <v>147679</v>
      </c>
      <c r="F24" s="10">
        <f t="shared" si="0"/>
        <v>-52029</v>
      </c>
      <c r="G24" s="11">
        <f t="shared" si="1"/>
        <v>-0.26052536703587237</v>
      </c>
    </row>
    <row r="25" spans="1:7" x14ac:dyDescent="0.25">
      <c r="A25" s="9" t="s">
        <v>81</v>
      </c>
      <c r="B25" s="10">
        <v>1288445</v>
      </c>
      <c r="C25" s="10">
        <v>1193295</v>
      </c>
      <c r="D25" s="10">
        <v>1150507</v>
      </c>
      <c r="E25" s="10">
        <v>1103360</v>
      </c>
      <c r="F25" s="10">
        <f t="shared" si="0"/>
        <v>-185085</v>
      </c>
      <c r="G25" s="11">
        <f t="shared" si="1"/>
        <v>-0.14364990356592636</v>
      </c>
    </row>
    <row r="26" spans="1:7" x14ac:dyDescent="0.25">
      <c r="A26" s="9" t="s">
        <v>84</v>
      </c>
      <c r="B26" s="10">
        <v>506219</v>
      </c>
      <c r="C26" s="10">
        <v>588746</v>
      </c>
      <c r="D26" s="10">
        <v>578898</v>
      </c>
      <c r="E26" s="10">
        <v>538194</v>
      </c>
      <c r="F26" s="10">
        <f t="shared" si="0"/>
        <v>31975</v>
      </c>
      <c r="G26" s="11">
        <f t="shared" si="1"/>
        <v>6.3164361669554081E-2</v>
      </c>
    </row>
    <row r="27" spans="1:7" x14ac:dyDescent="0.25">
      <c r="A27" s="9" t="s">
        <v>85</v>
      </c>
      <c r="B27" s="10">
        <v>434474</v>
      </c>
      <c r="C27" s="10">
        <v>522780</v>
      </c>
      <c r="D27" s="10">
        <v>480130</v>
      </c>
      <c r="E27" s="10">
        <v>421966</v>
      </c>
      <c r="F27" s="10">
        <f t="shared" si="0"/>
        <v>-12508</v>
      </c>
      <c r="G27" s="11">
        <f t="shared" si="1"/>
        <v>-2.8788834314596501E-2</v>
      </c>
    </row>
    <row r="28" spans="1:7" x14ac:dyDescent="0.25">
      <c r="A28" s="9" t="s">
        <v>86</v>
      </c>
      <c r="B28" s="10">
        <v>71745</v>
      </c>
      <c r="C28" s="10">
        <v>65966</v>
      </c>
      <c r="D28" s="10">
        <v>98768</v>
      </c>
      <c r="E28" s="10">
        <v>116228</v>
      </c>
      <c r="F28" s="10">
        <f t="shared" si="0"/>
        <v>44483</v>
      </c>
      <c r="G28" s="11">
        <f t="shared" si="1"/>
        <v>0.62001533207889048</v>
      </c>
    </row>
    <row r="29" spans="1:7" x14ac:dyDescent="0.25">
      <c r="A29" s="15" t="s">
        <v>167</v>
      </c>
      <c r="B29" s="16">
        <v>2457840</v>
      </c>
      <c r="C29" s="16">
        <v>2390461</v>
      </c>
      <c r="D29" s="16">
        <v>2275445</v>
      </c>
      <c r="E29" s="16">
        <v>2134628</v>
      </c>
      <c r="F29" s="16">
        <f t="shared" si="0"/>
        <v>-323212</v>
      </c>
      <c r="G29" s="17">
        <f t="shared" si="1"/>
        <v>-0.13150245744230707</v>
      </c>
    </row>
    <row r="30" spans="1:7" x14ac:dyDescent="0.25">
      <c r="A30" s="2"/>
      <c r="B30" s="2"/>
      <c r="C30" s="2"/>
      <c r="D30" s="2"/>
      <c r="E30" s="2"/>
      <c r="F30" s="2"/>
      <c r="G30" s="2"/>
    </row>
    <row r="31" spans="1:7" x14ac:dyDescent="0.25">
      <c r="A31" s="12" t="s">
        <v>72</v>
      </c>
      <c r="B31" s="2"/>
      <c r="C31" s="2"/>
      <c r="D31" s="2"/>
      <c r="E31" s="2"/>
      <c r="F31" s="2"/>
      <c r="G31" s="2"/>
    </row>
    <row r="32" spans="1:7" x14ac:dyDescent="0.25">
      <c r="A32" s="12" t="s">
        <v>168</v>
      </c>
      <c r="B32" s="2"/>
      <c r="C32" s="2"/>
      <c r="D32" s="2"/>
      <c r="E32" s="2"/>
      <c r="F32" s="2"/>
      <c r="G32" s="2"/>
    </row>
    <row r="33" spans="1:7" x14ac:dyDescent="0.25">
      <c r="A33" s="12" t="s">
        <v>73</v>
      </c>
      <c r="B33" s="2"/>
      <c r="C33" s="2"/>
      <c r="D33" s="2"/>
      <c r="E33" s="2"/>
      <c r="F33" s="2"/>
      <c r="G33" s="2"/>
    </row>
  </sheetData>
  <pageMargins left="0.75" right="0.75" top="1" bottom="1" header="0.511811023622047" footer="0.511811023622047"/>
  <pageSetup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33"/>
  <sheetViews>
    <sheetView showGridLines="0" zoomScaleNormal="100" workbookViewId="0"/>
  </sheetViews>
  <sheetFormatPr defaultColWidth="8.7109375" defaultRowHeight="15" x14ac:dyDescent="0.25"/>
  <cols>
    <col min="1" max="1" width="34" customWidth="1"/>
    <col min="2" max="5" width="13" customWidth="1"/>
    <col min="6" max="7" width="20" customWidth="1"/>
  </cols>
  <sheetData>
    <row r="1" spans="1:7" ht="16.5" x14ac:dyDescent="0.25">
      <c r="A1" s="8" t="s">
        <v>170</v>
      </c>
      <c r="B1" s="2"/>
      <c r="C1" s="2"/>
      <c r="D1" s="2"/>
      <c r="E1" s="2"/>
      <c r="F1" s="2"/>
      <c r="G1" s="2"/>
    </row>
    <row r="2" spans="1:7" x14ac:dyDescent="0.25">
      <c r="A2" s="3" t="s">
        <v>76</v>
      </c>
      <c r="B2" s="2"/>
      <c r="C2" s="2"/>
      <c r="D2" s="2"/>
      <c r="E2" s="2"/>
      <c r="F2" s="2"/>
      <c r="G2" s="2"/>
    </row>
    <row r="3" spans="1:7" x14ac:dyDescent="0.25">
      <c r="A3" s="2"/>
      <c r="B3" s="2"/>
      <c r="C3" s="2"/>
      <c r="D3" s="2"/>
      <c r="E3" s="2"/>
      <c r="F3" s="2"/>
      <c r="G3" s="2"/>
    </row>
    <row r="4" spans="1:7" ht="42" customHeight="1" x14ac:dyDescent="0.25">
      <c r="A4" s="6" t="s">
        <v>77</v>
      </c>
      <c r="B4" s="7" t="s">
        <v>63</v>
      </c>
      <c r="C4" s="7" t="s">
        <v>64</v>
      </c>
      <c r="D4" s="7" t="s">
        <v>65</v>
      </c>
      <c r="E4" s="7" t="s">
        <v>66</v>
      </c>
      <c r="F4" s="7" t="s">
        <v>67</v>
      </c>
      <c r="G4" s="7" t="s">
        <v>68</v>
      </c>
    </row>
    <row r="5" spans="1:7" x14ac:dyDescent="0.25">
      <c r="A5" s="9" t="s">
        <v>150</v>
      </c>
      <c r="B5" s="10">
        <v>124556</v>
      </c>
      <c r="C5" s="10">
        <v>107374</v>
      </c>
      <c r="D5" s="10">
        <v>108517</v>
      </c>
      <c r="E5" s="10">
        <v>105755</v>
      </c>
      <c r="F5" s="10">
        <f t="shared" ref="F5:F29" si="0">E5-B5</f>
        <v>-18801</v>
      </c>
      <c r="G5" s="11">
        <f t="shared" ref="G5:G29" si="1">F5/B5</f>
        <v>-0.15094415363370692</v>
      </c>
    </row>
    <row r="6" spans="1:7" x14ac:dyDescent="0.25">
      <c r="A6" s="9" t="s">
        <v>151</v>
      </c>
      <c r="B6" s="10">
        <v>127508</v>
      </c>
      <c r="C6" s="10">
        <v>115777</v>
      </c>
      <c r="D6" s="10">
        <v>111470</v>
      </c>
      <c r="E6" s="10">
        <v>111502</v>
      </c>
      <c r="F6" s="10">
        <f t="shared" si="0"/>
        <v>-16006</v>
      </c>
      <c r="G6" s="11">
        <f t="shared" si="1"/>
        <v>-0.12552937854879695</v>
      </c>
    </row>
    <row r="7" spans="1:7" x14ac:dyDescent="0.25">
      <c r="A7" s="9" t="s">
        <v>152</v>
      </c>
      <c r="B7" s="10">
        <v>130463</v>
      </c>
      <c r="C7" s="10">
        <v>127918</v>
      </c>
      <c r="D7" s="10">
        <v>114410</v>
      </c>
      <c r="E7" s="10">
        <v>115675</v>
      </c>
      <c r="F7" s="10">
        <f t="shared" si="0"/>
        <v>-14788</v>
      </c>
      <c r="G7" s="11">
        <f t="shared" si="1"/>
        <v>-0.11335014525191051</v>
      </c>
    </row>
    <row r="8" spans="1:7" x14ac:dyDescent="0.25">
      <c r="A8" s="9" t="s">
        <v>153</v>
      </c>
      <c r="B8" s="10">
        <v>140020</v>
      </c>
      <c r="C8" s="10">
        <v>136808</v>
      </c>
      <c r="D8" s="10">
        <v>127185</v>
      </c>
      <c r="E8" s="10">
        <v>122999</v>
      </c>
      <c r="F8" s="10">
        <f t="shared" si="0"/>
        <v>-17021</v>
      </c>
      <c r="G8" s="11">
        <f t="shared" si="1"/>
        <v>-0.12156120554206543</v>
      </c>
    </row>
    <row r="9" spans="1:7" x14ac:dyDescent="0.25">
      <c r="A9" s="9" t="s">
        <v>154</v>
      </c>
      <c r="B9" s="10">
        <v>140629</v>
      </c>
      <c r="C9" s="10">
        <v>132772</v>
      </c>
      <c r="D9" s="10">
        <v>132281</v>
      </c>
      <c r="E9" s="10">
        <v>119076</v>
      </c>
      <c r="F9" s="10">
        <f t="shared" si="0"/>
        <v>-21553</v>
      </c>
      <c r="G9" s="11">
        <f t="shared" si="1"/>
        <v>-0.15326141834187829</v>
      </c>
    </row>
    <row r="10" spans="1:7" x14ac:dyDescent="0.25">
      <c r="A10" s="9" t="s">
        <v>155</v>
      </c>
      <c r="B10" s="10">
        <v>163970</v>
      </c>
      <c r="C10" s="10">
        <v>151752</v>
      </c>
      <c r="D10" s="10">
        <v>141330</v>
      </c>
      <c r="E10" s="10">
        <v>131897</v>
      </c>
      <c r="F10" s="10">
        <f t="shared" si="0"/>
        <v>-32073</v>
      </c>
      <c r="G10" s="11">
        <f t="shared" si="1"/>
        <v>-0.1956028541806428</v>
      </c>
    </row>
    <row r="11" spans="1:7" x14ac:dyDescent="0.25">
      <c r="A11" s="9" t="s">
        <v>156</v>
      </c>
      <c r="B11" s="10">
        <v>165486</v>
      </c>
      <c r="C11" s="10">
        <v>152478</v>
      </c>
      <c r="D11" s="10">
        <v>148767</v>
      </c>
      <c r="E11" s="10">
        <v>147345</v>
      </c>
      <c r="F11" s="10">
        <f t="shared" si="0"/>
        <v>-18141</v>
      </c>
      <c r="G11" s="11">
        <f t="shared" si="1"/>
        <v>-0.10962256625938145</v>
      </c>
    </row>
    <row r="12" spans="1:7" x14ac:dyDescent="0.25">
      <c r="A12" s="9" t="s">
        <v>157</v>
      </c>
      <c r="B12" s="10">
        <v>151905</v>
      </c>
      <c r="C12" s="10">
        <v>166473</v>
      </c>
      <c r="D12" s="10">
        <v>163380</v>
      </c>
      <c r="E12" s="10">
        <v>153635</v>
      </c>
      <c r="F12" s="10">
        <f t="shared" si="0"/>
        <v>1730</v>
      </c>
      <c r="G12" s="11">
        <f t="shared" si="1"/>
        <v>1.1388696882920246E-2</v>
      </c>
    </row>
    <row r="13" spans="1:7" x14ac:dyDescent="0.25">
      <c r="A13" s="9" t="s">
        <v>158</v>
      </c>
      <c r="B13" s="10">
        <v>135272</v>
      </c>
      <c r="C13" s="10">
        <v>168129</v>
      </c>
      <c r="D13" s="10">
        <v>160587</v>
      </c>
      <c r="E13" s="10">
        <v>157443</v>
      </c>
      <c r="F13" s="10">
        <f t="shared" si="0"/>
        <v>22171</v>
      </c>
      <c r="G13" s="11">
        <f t="shared" si="1"/>
        <v>0.16389940268496067</v>
      </c>
    </row>
    <row r="14" spans="1:7" x14ac:dyDescent="0.25">
      <c r="A14" s="9" t="s">
        <v>159</v>
      </c>
      <c r="B14" s="10">
        <v>145206</v>
      </c>
      <c r="C14" s="10">
        <v>153425</v>
      </c>
      <c r="D14" s="10">
        <v>170427</v>
      </c>
      <c r="E14" s="10">
        <v>168056</v>
      </c>
      <c r="F14" s="10">
        <f t="shared" si="0"/>
        <v>22850</v>
      </c>
      <c r="G14" s="11">
        <f t="shared" si="1"/>
        <v>0.1573626434169387</v>
      </c>
    </row>
    <row r="15" spans="1:7" x14ac:dyDescent="0.25">
      <c r="A15" s="9" t="s">
        <v>160</v>
      </c>
      <c r="B15" s="10">
        <v>159237</v>
      </c>
      <c r="C15" s="10">
        <v>133434</v>
      </c>
      <c r="D15" s="10">
        <v>167913</v>
      </c>
      <c r="E15" s="10">
        <v>161336</v>
      </c>
      <c r="F15" s="10">
        <f t="shared" si="0"/>
        <v>2099</v>
      </c>
      <c r="G15" s="11">
        <f t="shared" si="1"/>
        <v>1.3181609801742057E-2</v>
      </c>
    </row>
    <row r="16" spans="1:7" x14ac:dyDescent="0.25">
      <c r="A16" s="9" t="s">
        <v>161</v>
      </c>
      <c r="B16" s="10">
        <v>179824</v>
      </c>
      <c r="C16" s="10">
        <v>140062</v>
      </c>
      <c r="D16" s="10">
        <v>149449</v>
      </c>
      <c r="E16" s="10">
        <v>166665</v>
      </c>
      <c r="F16" s="10">
        <f t="shared" si="0"/>
        <v>-13159</v>
      </c>
      <c r="G16" s="11">
        <f t="shared" si="1"/>
        <v>-7.3177106504137376E-2</v>
      </c>
    </row>
    <row r="17" spans="1:7" x14ac:dyDescent="0.25">
      <c r="A17" s="9" t="s">
        <v>162</v>
      </c>
      <c r="B17" s="10">
        <v>187545</v>
      </c>
      <c r="C17" s="10">
        <v>148131</v>
      </c>
      <c r="D17" s="10">
        <v>126671</v>
      </c>
      <c r="E17" s="10">
        <v>160181</v>
      </c>
      <c r="F17" s="10">
        <f t="shared" si="0"/>
        <v>-27364</v>
      </c>
      <c r="G17" s="11">
        <f t="shared" si="1"/>
        <v>-0.14590631581753713</v>
      </c>
    </row>
    <row r="18" spans="1:7" x14ac:dyDescent="0.25">
      <c r="A18" s="9" t="s">
        <v>163</v>
      </c>
      <c r="B18" s="10">
        <v>161283</v>
      </c>
      <c r="C18" s="10">
        <v>161795</v>
      </c>
      <c r="D18" s="10">
        <v>126424</v>
      </c>
      <c r="E18" s="10">
        <v>136782</v>
      </c>
      <c r="F18" s="10">
        <f t="shared" si="0"/>
        <v>-24501</v>
      </c>
      <c r="G18" s="11">
        <f t="shared" si="1"/>
        <v>-0.1519130968545972</v>
      </c>
    </row>
    <row r="19" spans="1:7" x14ac:dyDescent="0.25">
      <c r="A19" s="9" t="s">
        <v>164</v>
      </c>
      <c r="B19" s="10">
        <v>124318</v>
      </c>
      <c r="C19" s="10">
        <v>156376</v>
      </c>
      <c r="D19" s="10">
        <v>126029</v>
      </c>
      <c r="E19" s="10">
        <v>109939</v>
      </c>
      <c r="F19" s="10">
        <f t="shared" si="0"/>
        <v>-14379</v>
      </c>
      <c r="G19" s="11">
        <f t="shared" si="1"/>
        <v>-0.11566305764249747</v>
      </c>
    </row>
    <row r="20" spans="1:7" x14ac:dyDescent="0.25">
      <c r="A20" s="9" t="s">
        <v>165</v>
      </c>
      <c r="B20" s="10">
        <v>87137</v>
      </c>
      <c r="C20" s="10">
        <v>124779</v>
      </c>
      <c r="D20" s="10">
        <v>126667</v>
      </c>
      <c r="E20" s="10">
        <v>101027</v>
      </c>
      <c r="F20" s="10">
        <f t="shared" si="0"/>
        <v>13890</v>
      </c>
      <c r="G20" s="11">
        <f t="shared" si="1"/>
        <v>0.15940415667282556</v>
      </c>
    </row>
    <row r="21" spans="1:7" x14ac:dyDescent="0.25">
      <c r="A21" s="9" t="s">
        <v>166</v>
      </c>
      <c r="B21" s="10">
        <v>61735</v>
      </c>
      <c r="C21" s="10">
        <v>80046</v>
      </c>
      <c r="D21" s="10">
        <v>104703</v>
      </c>
      <c r="E21" s="10">
        <v>86728</v>
      </c>
      <c r="F21" s="10">
        <f t="shared" si="0"/>
        <v>24993</v>
      </c>
      <c r="G21" s="11">
        <f t="shared" si="1"/>
        <v>0.40484328176885076</v>
      </c>
    </row>
    <row r="22" spans="1:7" x14ac:dyDescent="0.25">
      <c r="A22" s="9" t="s">
        <v>86</v>
      </c>
      <c r="B22" s="10">
        <v>71745</v>
      </c>
      <c r="C22" s="10">
        <v>65966</v>
      </c>
      <c r="D22" s="10">
        <v>98768</v>
      </c>
      <c r="E22" s="10">
        <v>116324</v>
      </c>
      <c r="F22" s="10">
        <f t="shared" si="0"/>
        <v>44579</v>
      </c>
      <c r="G22" s="11">
        <f t="shared" si="1"/>
        <v>0.62135340441842635</v>
      </c>
    </row>
    <row r="23" spans="1:7" x14ac:dyDescent="0.25">
      <c r="A23" s="9" t="s">
        <v>79</v>
      </c>
      <c r="B23" s="10">
        <v>463468</v>
      </c>
      <c r="C23" s="10">
        <v>429671</v>
      </c>
      <c r="D23" s="10">
        <v>406799</v>
      </c>
      <c r="E23" s="10">
        <v>403530</v>
      </c>
      <c r="F23" s="10">
        <f t="shared" si="0"/>
        <v>-59938</v>
      </c>
      <c r="G23" s="11">
        <f t="shared" si="1"/>
        <v>-0.12932500194188165</v>
      </c>
    </row>
    <row r="24" spans="1:7" x14ac:dyDescent="0.25">
      <c r="A24" s="9" t="s">
        <v>80</v>
      </c>
      <c r="B24" s="10">
        <v>199708</v>
      </c>
      <c r="C24" s="10">
        <v>190979</v>
      </c>
      <c r="D24" s="10">
        <v>187064</v>
      </c>
      <c r="E24" s="10">
        <v>171476</v>
      </c>
      <c r="F24" s="10">
        <f t="shared" si="0"/>
        <v>-28232</v>
      </c>
      <c r="G24" s="11">
        <f t="shared" si="1"/>
        <v>-0.14136639493660744</v>
      </c>
    </row>
    <row r="25" spans="1:7" x14ac:dyDescent="0.25">
      <c r="A25" s="9" t="s">
        <v>81</v>
      </c>
      <c r="B25" s="10">
        <v>1288445</v>
      </c>
      <c r="C25" s="10">
        <v>1213884</v>
      </c>
      <c r="D25" s="10">
        <v>1228524</v>
      </c>
      <c r="E25" s="10">
        <v>1246558</v>
      </c>
      <c r="F25" s="10">
        <f t="shared" si="0"/>
        <v>-41887</v>
      </c>
      <c r="G25" s="11">
        <f t="shared" si="1"/>
        <v>-3.2509730721916728E-2</v>
      </c>
    </row>
    <row r="26" spans="1:7" x14ac:dyDescent="0.25">
      <c r="A26" s="9" t="s">
        <v>84</v>
      </c>
      <c r="B26" s="10">
        <v>506219</v>
      </c>
      <c r="C26" s="10">
        <v>588962</v>
      </c>
      <c r="D26" s="10">
        <v>582591</v>
      </c>
      <c r="E26" s="10">
        <v>550799</v>
      </c>
      <c r="F26" s="10">
        <f t="shared" si="0"/>
        <v>44580</v>
      </c>
      <c r="G26" s="11">
        <f t="shared" si="1"/>
        <v>8.8064651860163295E-2</v>
      </c>
    </row>
    <row r="27" spans="1:7" x14ac:dyDescent="0.25">
      <c r="A27" s="9" t="s">
        <v>85</v>
      </c>
      <c r="B27" s="10">
        <v>434474</v>
      </c>
      <c r="C27" s="10">
        <v>522996</v>
      </c>
      <c r="D27" s="10">
        <v>483823</v>
      </c>
      <c r="E27" s="10">
        <v>434475</v>
      </c>
      <c r="F27" s="10">
        <f t="shared" si="0"/>
        <v>1</v>
      </c>
      <c r="G27" s="11">
        <f t="shared" si="1"/>
        <v>2.301633699599976E-6</v>
      </c>
    </row>
    <row r="28" spans="1:7" x14ac:dyDescent="0.25">
      <c r="A28" s="9" t="s">
        <v>86</v>
      </c>
      <c r="B28" s="10">
        <v>71745</v>
      </c>
      <c r="C28" s="10">
        <v>65966</v>
      </c>
      <c r="D28" s="10">
        <v>98768</v>
      </c>
      <c r="E28" s="10">
        <v>116324</v>
      </c>
      <c r="F28" s="10">
        <f t="shared" si="0"/>
        <v>44579</v>
      </c>
      <c r="G28" s="11">
        <f t="shared" si="1"/>
        <v>0.62135340441842635</v>
      </c>
    </row>
    <row r="29" spans="1:7" x14ac:dyDescent="0.25">
      <c r="A29" s="15" t="s">
        <v>167</v>
      </c>
      <c r="B29" s="16">
        <v>2457840</v>
      </c>
      <c r="C29" s="16">
        <v>2423496</v>
      </c>
      <c r="D29" s="16">
        <v>2404978</v>
      </c>
      <c r="E29" s="16">
        <v>2372364</v>
      </c>
      <c r="F29" s="16">
        <f t="shared" si="0"/>
        <v>-85476</v>
      </c>
      <c r="G29" s="17">
        <f t="shared" si="1"/>
        <v>-3.4776877258080263E-2</v>
      </c>
    </row>
    <row r="30" spans="1:7" x14ac:dyDescent="0.25">
      <c r="A30" s="2"/>
      <c r="B30" s="2"/>
      <c r="C30" s="2"/>
      <c r="D30" s="2"/>
      <c r="E30" s="2"/>
      <c r="F30" s="2"/>
      <c r="G30" s="2"/>
    </row>
    <row r="31" spans="1:7" x14ac:dyDescent="0.25">
      <c r="A31" s="12" t="s">
        <v>72</v>
      </c>
      <c r="B31" s="2"/>
      <c r="C31" s="2"/>
      <c r="D31" s="2"/>
      <c r="E31" s="2"/>
      <c r="F31" s="2"/>
      <c r="G31" s="2"/>
    </row>
    <row r="32" spans="1:7" x14ac:dyDescent="0.25">
      <c r="A32" s="12" t="s">
        <v>168</v>
      </c>
      <c r="B32" s="2"/>
      <c r="C32" s="2"/>
      <c r="D32" s="2"/>
      <c r="E32" s="2"/>
      <c r="F32" s="2"/>
      <c r="G32" s="2"/>
    </row>
    <row r="33" spans="1:7" x14ac:dyDescent="0.25">
      <c r="A33" s="12" t="s">
        <v>73</v>
      </c>
      <c r="B33" s="2"/>
      <c r="C33" s="2"/>
      <c r="D33" s="2"/>
      <c r="E33" s="2"/>
      <c r="F33" s="2"/>
      <c r="G33" s="2"/>
    </row>
  </sheetData>
  <pageMargins left="0.75" right="0.75" top="1" bottom="1" header="0.511811023622047" footer="0.511811023622047"/>
  <pageSetup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25"/>
  <sheetViews>
    <sheetView showGridLines="0" zoomScaleNormal="100" workbookViewId="0"/>
  </sheetViews>
  <sheetFormatPr defaultColWidth="8.7109375" defaultRowHeight="15" x14ac:dyDescent="0.25"/>
  <cols>
    <col min="1" max="1" width="26" customWidth="1"/>
    <col min="2" max="2" width="24" customWidth="1"/>
  </cols>
  <sheetData>
    <row r="1" spans="1:2" ht="16.5" x14ac:dyDescent="0.25">
      <c r="A1" s="8" t="s">
        <v>171</v>
      </c>
      <c r="B1" s="2"/>
    </row>
    <row r="2" spans="1:2" x14ac:dyDescent="0.25">
      <c r="A2" s="3" t="s">
        <v>172</v>
      </c>
      <c r="B2" s="2"/>
    </row>
    <row r="3" spans="1:2" x14ac:dyDescent="0.25">
      <c r="A3" s="2"/>
      <c r="B3" s="2"/>
    </row>
    <row r="4" spans="1:2" ht="42" customHeight="1" x14ac:dyDescent="0.25">
      <c r="A4" s="6" t="s">
        <v>77</v>
      </c>
      <c r="B4" s="7" t="s">
        <v>173</v>
      </c>
    </row>
    <row r="5" spans="1:2" x14ac:dyDescent="0.25">
      <c r="A5" s="9" t="s">
        <v>150</v>
      </c>
      <c r="B5" s="11">
        <v>-0.24035775073059501</v>
      </c>
    </row>
    <row r="6" spans="1:2" x14ac:dyDescent="0.25">
      <c r="A6" s="9" t="s">
        <v>151</v>
      </c>
      <c r="B6" s="11">
        <v>-0.217382438748941</v>
      </c>
    </row>
    <row r="7" spans="1:2" x14ac:dyDescent="0.25">
      <c r="A7" s="9" t="s">
        <v>152</v>
      </c>
      <c r="B7" s="11">
        <v>-0.20128312241785001</v>
      </c>
    </row>
    <row r="8" spans="1:2" x14ac:dyDescent="0.25">
      <c r="A8" s="9" t="s">
        <v>153</v>
      </c>
      <c r="B8" s="11">
        <v>-0.19888587344665101</v>
      </c>
    </row>
    <row r="9" spans="1:2" x14ac:dyDescent="0.25">
      <c r="A9" s="9" t="s">
        <v>154</v>
      </c>
      <c r="B9" s="11">
        <v>-0.241152251669286</v>
      </c>
    </row>
    <row r="10" spans="1:2" x14ac:dyDescent="0.25">
      <c r="A10" s="9" t="s">
        <v>155</v>
      </c>
      <c r="B10" s="11">
        <v>-0.28381411233762299</v>
      </c>
    </row>
    <row r="11" spans="1:2" x14ac:dyDescent="0.25">
      <c r="A11" s="9" t="s">
        <v>156</v>
      </c>
      <c r="B11" s="11">
        <v>-0.20416832843865901</v>
      </c>
    </row>
    <row r="12" spans="1:2" x14ac:dyDescent="0.25">
      <c r="A12" s="9" t="s">
        <v>157</v>
      </c>
      <c r="B12" s="11">
        <v>-9.4322109212994998E-2</v>
      </c>
    </row>
    <row r="13" spans="1:2" x14ac:dyDescent="0.25">
      <c r="A13" s="9" t="s">
        <v>158</v>
      </c>
      <c r="B13" s="11">
        <v>5.33739428706606E-2</v>
      </c>
    </row>
    <row r="14" spans="1:2" x14ac:dyDescent="0.25">
      <c r="A14" s="9" t="s">
        <v>159</v>
      </c>
      <c r="B14" s="11">
        <v>6.1154497748027101E-2</v>
      </c>
    </row>
    <row r="15" spans="1:2" x14ac:dyDescent="0.25">
      <c r="A15" s="9" t="s">
        <v>160</v>
      </c>
      <c r="B15" s="11">
        <v>-5.33607139044317E-2</v>
      </c>
    </row>
    <row r="16" spans="1:2" x14ac:dyDescent="0.25">
      <c r="A16" s="9" t="s">
        <v>161</v>
      </c>
      <c r="B16" s="11">
        <v>-0.117648367292464</v>
      </c>
    </row>
    <row r="17" spans="1:2" x14ac:dyDescent="0.25">
      <c r="A17" s="9" t="s">
        <v>162</v>
      </c>
      <c r="B17" s="11">
        <v>-0.17875709829640901</v>
      </c>
    </row>
    <row r="18" spans="1:2" x14ac:dyDescent="0.25">
      <c r="A18" s="9" t="s">
        <v>163</v>
      </c>
      <c r="B18" s="11">
        <v>-0.17791707743531601</v>
      </c>
    </row>
    <row r="19" spans="1:2" x14ac:dyDescent="0.25">
      <c r="A19" s="9" t="s">
        <v>164</v>
      </c>
      <c r="B19" s="11">
        <v>-0.13588539069161301</v>
      </c>
    </row>
    <row r="20" spans="1:2" x14ac:dyDescent="0.25">
      <c r="A20" s="9" t="s">
        <v>165</v>
      </c>
      <c r="B20" s="11">
        <v>0.143865407347051</v>
      </c>
    </row>
    <row r="21" spans="1:2" x14ac:dyDescent="0.25">
      <c r="A21" s="9" t="s">
        <v>166</v>
      </c>
      <c r="B21" s="11">
        <v>0.39561026970114199</v>
      </c>
    </row>
    <row r="22" spans="1:2" x14ac:dyDescent="0.25">
      <c r="A22" s="9" t="s">
        <v>174</v>
      </c>
      <c r="B22" s="11">
        <v>0.62055892396682699</v>
      </c>
    </row>
    <row r="23" spans="1:2" x14ac:dyDescent="0.25">
      <c r="A23" s="2"/>
      <c r="B23" s="2"/>
    </row>
    <row r="24" spans="1:2" x14ac:dyDescent="0.25">
      <c r="A24" s="12" t="s">
        <v>72</v>
      </c>
      <c r="B24" s="2"/>
    </row>
    <row r="25" spans="1:2" x14ac:dyDescent="0.25">
      <c r="A25" s="12" t="s">
        <v>175</v>
      </c>
      <c r="B25" s="2"/>
    </row>
  </sheetData>
  <pageMargins left="0.75" right="0.75" top="1" bottom="1" header="0.511811023622047" footer="0.511811023622047"/>
  <pageSetup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30"/>
  <sheetViews>
    <sheetView showGridLines="0" zoomScaleNormal="100" workbookViewId="0"/>
  </sheetViews>
  <sheetFormatPr defaultColWidth="8.7109375" defaultRowHeight="15" x14ac:dyDescent="0.25"/>
  <cols>
    <col min="1" max="1" width="22" customWidth="1"/>
    <col min="2" max="2" width="30" customWidth="1"/>
  </cols>
  <sheetData>
    <row r="1" spans="1:2" ht="16.5" x14ac:dyDescent="0.25">
      <c r="A1" s="8" t="s">
        <v>176</v>
      </c>
      <c r="B1" s="2"/>
    </row>
    <row r="2" spans="1:2" x14ac:dyDescent="0.25">
      <c r="A2" s="3" t="s">
        <v>177</v>
      </c>
      <c r="B2" s="2"/>
    </row>
    <row r="3" spans="1:2" x14ac:dyDescent="0.25">
      <c r="A3" s="2"/>
      <c r="B3" s="2"/>
    </row>
    <row r="4" spans="1:2" ht="42" customHeight="1" x14ac:dyDescent="0.25">
      <c r="A4" s="6" t="s">
        <v>178</v>
      </c>
      <c r="B4" s="7" t="s">
        <v>179</v>
      </c>
    </row>
    <row r="5" spans="1:2" x14ac:dyDescent="0.25">
      <c r="A5" s="20">
        <v>2001</v>
      </c>
      <c r="B5" s="10">
        <v>-3503</v>
      </c>
    </row>
    <row r="6" spans="1:2" x14ac:dyDescent="0.25">
      <c r="A6" s="20">
        <v>2002</v>
      </c>
      <c r="B6" s="10">
        <v>-3605</v>
      </c>
    </row>
    <row r="7" spans="1:2" x14ac:dyDescent="0.25">
      <c r="A7" s="20">
        <v>2003</v>
      </c>
      <c r="B7" s="10">
        <v>-2314</v>
      </c>
    </row>
    <row r="8" spans="1:2" x14ac:dyDescent="0.25">
      <c r="A8" s="20">
        <v>2004</v>
      </c>
      <c r="B8" s="10">
        <v>-5963</v>
      </c>
    </row>
    <row r="9" spans="1:2" x14ac:dyDescent="0.25">
      <c r="A9" s="20">
        <v>2005</v>
      </c>
      <c r="B9" s="10">
        <v>-12717</v>
      </c>
    </row>
    <row r="10" spans="1:2" x14ac:dyDescent="0.25">
      <c r="A10" s="20">
        <v>2006</v>
      </c>
      <c r="B10" s="10">
        <v>-10084</v>
      </c>
    </row>
    <row r="11" spans="1:2" x14ac:dyDescent="0.25">
      <c r="A11" s="20">
        <v>2007</v>
      </c>
      <c r="B11" s="10">
        <v>-716</v>
      </c>
    </row>
    <row r="12" spans="1:2" x14ac:dyDescent="0.25">
      <c r="A12" s="20">
        <v>2008</v>
      </c>
      <c r="B12" s="10">
        <v>3512</v>
      </c>
    </row>
    <row r="13" spans="1:2" x14ac:dyDescent="0.25">
      <c r="A13" s="20">
        <v>2009</v>
      </c>
      <c r="B13" s="10">
        <v>4520</v>
      </c>
    </row>
    <row r="14" spans="1:2" x14ac:dyDescent="0.25">
      <c r="A14" s="20">
        <v>2010</v>
      </c>
      <c r="B14" s="10">
        <v>-566</v>
      </c>
    </row>
    <row r="15" spans="1:2" x14ac:dyDescent="0.25">
      <c r="A15" s="20">
        <v>2011</v>
      </c>
      <c r="B15" s="10">
        <v>5182</v>
      </c>
    </row>
    <row r="16" spans="1:2" x14ac:dyDescent="0.25">
      <c r="A16" s="20">
        <v>2012</v>
      </c>
      <c r="B16" s="10">
        <v>5116</v>
      </c>
    </row>
    <row r="17" spans="1:2" x14ac:dyDescent="0.25">
      <c r="A17" s="20">
        <v>2013</v>
      </c>
      <c r="B17" s="10">
        <v>299</v>
      </c>
    </row>
    <row r="18" spans="1:2" x14ac:dyDescent="0.25">
      <c r="A18" s="20">
        <v>2014</v>
      </c>
      <c r="B18" s="10">
        <v>-3483</v>
      </c>
    </row>
    <row r="19" spans="1:2" x14ac:dyDescent="0.25">
      <c r="A19" s="20">
        <v>2015</v>
      </c>
      <c r="B19" s="10">
        <v>-5624</v>
      </c>
    </row>
    <row r="20" spans="1:2" x14ac:dyDescent="0.25">
      <c r="A20" s="20">
        <v>2016</v>
      </c>
      <c r="B20" s="10">
        <v>-10293</v>
      </c>
    </row>
    <row r="21" spans="1:2" x14ac:dyDescent="0.25">
      <c r="A21" s="20">
        <v>2017</v>
      </c>
      <c r="B21" s="10">
        <v>-6791</v>
      </c>
    </row>
    <row r="22" spans="1:2" x14ac:dyDescent="0.25">
      <c r="A22" s="20">
        <v>2018</v>
      </c>
      <c r="B22" s="10">
        <v>-3995</v>
      </c>
    </row>
    <row r="23" spans="1:2" x14ac:dyDescent="0.25">
      <c r="A23" s="20">
        <v>2019</v>
      </c>
      <c r="B23" s="10">
        <v>797</v>
      </c>
    </row>
    <row r="24" spans="1:2" x14ac:dyDescent="0.25">
      <c r="A24" s="20">
        <v>2020</v>
      </c>
      <c r="B24" s="10">
        <v>-427</v>
      </c>
    </row>
    <row r="25" spans="1:2" x14ac:dyDescent="0.25">
      <c r="A25" s="20">
        <v>2021</v>
      </c>
      <c r="B25" s="10">
        <v>2195</v>
      </c>
    </row>
    <row r="26" spans="1:2" x14ac:dyDescent="0.25">
      <c r="A26" s="20">
        <v>2022</v>
      </c>
      <c r="B26" s="10">
        <v>-11768</v>
      </c>
    </row>
    <row r="27" spans="1:2" x14ac:dyDescent="0.25">
      <c r="A27" s="20">
        <v>2023</v>
      </c>
      <c r="B27" s="10">
        <v>-2438</v>
      </c>
    </row>
    <row r="28" spans="1:2" x14ac:dyDescent="0.25">
      <c r="A28" s="2"/>
      <c r="B28" s="2"/>
    </row>
    <row r="29" spans="1:2" x14ac:dyDescent="0.25">
      <c r="A29" s="15" t="s">
        <v>180</v>
      </c>
      <c r="B29" s="16">
        <f>AVERAGE(B5:B27)</f>
        <v>-2724.608695652174</v>
      </c>
    </row>
    <row r="30" spans="1:2" x14ac:dyDescent="0.25">
      <c r="A30" s="12" t="s">
        <v>72</v>
      </c>
      <c r="B30" s="2"/>
    </row>
  </sheetData>
  <pageMargins left="0.75" right="0.75" top="1" bottom="1" header="0.511811023622047" footer="0.511811023622047"/>
  <pageSetup fitToHeight="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58"/>
  <sheetViews>
    <sheetView showGridLines="0" topLeftCell="A29" zoomScaleNormal="100" workbookViewId="0"/>
  </sheetViews>
  <sheetFormatPr defaultColWidth="8.7109375" defaultRowHeight="15" x14ac:dyDescent="0.25"/>
  <cols>
    <col min="1" max="1" width="10" customWidth="1"/>
    <col min="2" max="2" width="16" customWidth="1"/>
    <col min="3" max="3" width="22" customWidth="1"/>
    <col min="4" max="5" width="26" customWidth="1"/>
  </cols>
  <sheetData>
    <row r="1" spans="1:5" ht="16.5" x14ac:dyDescent="0.25">
      <c r="A1" s="8" t="s">
        <v>181</v>
      </c>
      <c r="B1" s="2"/>
      <c r="C1" s="2"/>
      <c r="D1" s="2"/>
      <c r="E1" s="2"/>
    </row>
    <row r="2" spans="1:5" x14ac:dyDescent="0.25">
      <c r="A2" s="3" t="s">
        <v>182</v>
      </c>
      <c r="B2" s="2"/>
      <c r="C2" s="2"/>
      <c r="D2" s="2"/>
      <c r="E2" s="2"/>
    </row>
    <row r="3" spans="1:5" x14ac:dyDescent="0.25">
      <c r="A3" s="2"/>
      <c r="B3" s="2"/>
      <c r="C3" s="2"/>
      <c r="D3" s="2"/>
      <c r="E3" s="2"/>
    </row>
    <row r="4" spans="1:5" ht="42" customHeight="1" x14ac:dyDescent="0.25">
      <c r="A4" s="6" t="s">
        <v>178</v>
      </c>
      <c r="B4" s="7" t="s">
        <v>183</v>
      </c>
      <c r="C4" s="7" t="s">
        <v>78</v>
      </c>
      <c r="D4" s="7" t="s">
        <v>184</v>
      </c>
      <c r="E4" s="7" t="s">
        <v>185</v>
      </c>
    </row>
    <row r="5" spans="1:5" x14ac:dyDescent="0.25">
      <c r="A5" s="20">
        <v>2001</v>
      </c>
      <c r="B5" s="10">
        <v>2522850</v>
      </c>
      <c r="C5" s="10"/>
      <c r="D5" s="10"/>
      <c r="E5" s="10"/>
    </row>
    <row r="6" spans="1:5" x14ac:dyDescent="0.25">
      <c r="A6" s="20">
        <v>2002</v>
      </c>
      <c r="B6" s="10">
        <v>2511565</v>
      </c>
      <c r="C6" s="10"/>
      <c r="D6" s="10"/>
      <c r="E6" s="10"/>
    </row>
    <row r="7" spans="1:5" x14ac:dyDescent="0.25">
      <c r="A7" s="20">
        <v>2003</v>
      </c>
      <c r="B7" s="10">
        <v>2502286</v>
      </c>
      <c r="C7" s="10"/>
      <c r="D7" s="10"/>
      <c r="E7" s="10"/>
    </row>
    <row r="8" spans="1:5" x14ac:dyDescent="0.25">
      <c r="A8" s="20">
        <v>2004</v>
      </c>
      <c r="B8" s="10">
        <v>2494864</v>
      </c>
      <c r="C8" s="10"/>
      <c r="D8" s="10"/>
      <c r="E8" s="10"/>
    </row>
    <row r="9" spans="1:5" x14ac:dyDescent="0.25">
      <c r="A9" s="20">
        <v>2005</v>
      </c>
      <c r="B9" s="10">
        <v>2482357</v>
      </c>
      <c r="C9" s="10"/>
      <c r="D9" s="10"/>
      <c r="E9" s="10"/>
    </row>
    <row r="10" spans="1:5" x14ac:dyDescent="0.25">
      <c r="A10" s="20">
        <v>2006</v>
      </c>
      <c r="B10" s="10">
        <v>2467224</v>
      </c>
      <c r="C10" s="10"/>
      <c r="D10" s="10"/>
      <c r="E10" s="10"/>
    </row>
    <row r="11" spans="1:5" x14ac:dyDescent="0.25">
      <c r="A11" s="20">
        <v>2007</v>
      </c>
      <c r="B11" s="10">
        <v>2456287</v>
      </c>
      <c r="C11" s="10"/>
      <c r="D11" s="10"/>
      <c r="E11" s="10"/>
    </row>
    <row r="12" spans="1:5" x14ac:dyDescent="0.25">
      <c r="A12" s="20">
        <v>2008</v>
      </c>
      <c r="B12" s="10">
        <v>2450921</v>
      </c>
      <c r="C12" s="10"/>
      <c r="D12" s="10"/>
      <c r="E12" s="10"/>
    </row>
    <row r="13" spans="1:5" x14ac:dyDescent="0.25">
      <c r="A13" s="20">
        <v>2009</v>
      </c>
      <c r="B13" s="10">
        <v>2448600</v>
      </c>
      <c r="C13" s="10"/>
      <c r="D13" s="10"/>
      <c r="E13" s="10"/>
    </row>
    <row r="14" spans="1:5" x14ac:dyDescent="0.25">
      <c r="A14" s="20">
        <v>2010</v>
      </c>
      <c r="B14" s="10">
        <v>2446823</v>
      </c>
      <c r="C14" s="10"/>
      <c r="D14" s="10"/>
      <c r="E14" s="10"/>
    </row>
    <row r="15" spans="1:5" x14ac:dyDescent="0.25">
      <c r="A15" s="20">
        <v>2011</v>
      </c>
      <c r="B15" s="10">
        <v>2449611</v>
      </c>
      <c r="C15" s="10"/>
      <c r="D15" s="10"/>
      <c r="E15" s="10"/>
    </row>
    <row r="16" spans="1:5" x14ac:dyDescent="0.25">
      <c r="A16" s="20">
        <v>2012</v>
      </c>
      <c r="B16" s="10">
        <v>2458677</v>
      </c>
      <c r="C16" s="10"/>
      <c r="D16" s="10"/>
      <c r="E16" s="10"/>
    </row>
    <row r="17" spans="1:5" x14ac:dyDescent="0.25">
      <c r="A17" s="20">
        <v>2013</v>
      </c>
      <c r="B17" s="10">
        <v>2464191</v>
      </c>
      <c r="C17" s="10"/>
      <c r="D17" s="10"/>
      <c r="E17" s="10"/>
    </row>
    <row r="18" spans="1:5" x14ac:dyDescent="0.25">
      <c r="A18" s="20">
        <v>2014</v>
      </c>
      <c r="B18" s="10">
        <v>2469033</v>
      </c>
      <c r="C18" s="10"/>
      <c r="D18" s="10"/>
      <c r="E18" s="10"/>
    </row>
    <row r="19" spans="1:5" x14ac:dyDescent="0.25">
      <c r="A19" s="20">
        <v>2015</v>
      </c>
      <c r="B19" s="10">
        <v>2470899</v>
      </c>
      <c r="C19" s="10"/>
      <c r="D19" s="10"/>
      <c r="E19" s="10"/>
    </row>
    <row r="20" spans="1:5" x14ac:dyDescent="0.25">
      <c r="A20" s="20">
        <v>2016</v>
      </c>
      <c r="B20" s="10">
        <v>2468034</v>
      </c>
      <c r="C20" s="10"/>
      <c r="D20" s="10"/>
      <c r="E20" s="10"/>
    </row>
    <row r="21" spans="1:5" x14ac:dyDescent="0.25">
      <c r="A21" s="20">
        <v>2017</v>
      </c>
      <c r="B21" s="10">
        <v>2465735</v>
      </c>
      <c r="C21" s="10"/>
      <c r="D21" s="10"/>
      <c r="E21" s="10"/>
    </row>
    <row r="22" spans="1:5" x14ac:dyDescent="0.25">
      <c r="A22" s="20">
        <v>2018</v>
      </c>
      <c r="B22" s="10">
        <v>2459379</v>
      </c>
      <c r="C22" s="10"/>
      <c r="D22" s="10"/>
      <c r="E22" s="10"/>
    </row>
    <row r="23" spans="1:5" x14ac:dyDescent="0.25">
      <c r="A23" s="20">
        <v>2019</v>
      </c>
      <c r="B23" s="10">
        <v>2458578</v>
      </c>
      <c r="C23" s="10"/>
      <c r="D23" s="10"/>
      <c r="E23" s="10"/>
    </row>
    <row r="24" spans="1:5" x14ac:dyDescent="0.25">
      <c r="A24" s="20">
        <v>2020</v>
      </c>
      <c r="B24" s="10">
        <v>2457840</v>
      </c>
      <c r="C24" s="10"/>
      <c r="D24" s="10"/>
      <c r="E24" s="10"/>
    </row>
    <row r="25" spans="1:5" x14ac:dyDescent="0.25">
      <c r="A25" s="20">
        <v>2021</v>
      </c>
      <c r="B25" s="10"/>
      <c r="C25" s="10">
        <v>2455323</v>
      </c>
      <c r="D25" s="10">
        <v>2455323</v>
      </c>
      <c r="E25" s="10">
        <v>2455323</v>
      </c>
    </row>
    <row r="26" spans="1:5" x14ac:dyDescent="0.25">
      <c r="A26" s="20">
        <v>2022</v>
      </c>
      <c r="B26" s="10"/>
      <c r="C26" s="10">
        <v>2450605</v>
      </c>
      <c r="D26" s="10">
        <v>2450605</v>
      </c>
      <c r="E26" s="10">
        <v>2450605</v>
      </c>
    </row>
    <row r="27" spans="1:5" x14ac:dyDescent="0.25">
      <c r="A27" s="20">
        <v>2023</v>
      </c>
      <c r="B27" s="10"/>
      <c r="C27" s="10">
        <v>2432532</v>
      </c>
      <c r="D27" s="10">
        <v>2432532</v>
      </c>
      <c r="E27" s="10">
        <v>2432532</v>
      </c>
    </row>
    <row r="28" spans="1:5" x14ac:dyDescent="0.25">
      <c r="A28" s="20">
        <v>2024</v>
      </c>
      <c r="B28" s="10"/>
      <c r="C28" s="10">
        <v>2422725</v>
      </c>
      <c r="D28" s="10">
        <v>2422725</v>
      </c>
      <c r="E28" s="10">
        <v>2422725</v>
      </c>
    </row>
    <row r="29" spans="1:5" x14ac:dyDescent="0.25">
      <c r="A29" s="20">
        <v>2025</v>
      </c>
      <c r="B29" s="10"/>
      <c r="C29" s="10">
        <v>2429917</v>
      </c>
      <c r="D29" s="10">
        <v>2429917</v>
      </c>
      <c r="E29" s="10">
        <v>2429917</v>
      </c>
    </row>
    <row r="30" spans="1:5" x14ac:dyDescent="0.25">
      <c r="A30" s="20">
        <v>2026</v>
      </c>
      <c r="B30" s="10"/>
      <c r="C30" s="10">
        <v>2421992</v>
      </c>
      <c r="D30" s="10">
        <v>2421992</v>
      </c>
      <c r="E30" s="10">
        <v>2421992</v>
      </c>
    </row>
    <row r="31" spans="1:5" x14ac:dyDescent="0.25">
      <c r="A31" s="20">
        <v>2027</v>
      </c>
      <c r="B31" s="10"/>
      <c r="C31" s="10">
        <v>2417222</v>
      </c>
      <c r="D31" s="10">
        <v>2414627</v>
      </c>
      <c r="E31" s="10">
        <v>2423360</v>
      </c>
    </row>
    <row r="32" spans="1:5" x14ac:dyDescent="0.25">
      <c r="A32" s="20">
        <v>2028</v>
      </c>
      <c r="B32" s="10"/>
      <c r="C32" s="10">
        <v>2411637</v>
      </c>
      <c r="D32" s="10">
        <v>2406775</v>
      </c>
      <c r="E32" s="10">
        <v>2423562</v>
      </c>
    </row>
    <row r="33" spans="1:5" x14ac:dyDescent="0.25">
      <c r="A33" s="20">
        <v>2029</v>
      </c>
      <c r="B33" s="10"/>
      <c r="C33" s="10">
        <v>2406132</v>
      </c>
      <c r="D33" s="10">
        <v>2399178</v>
      </c>
      <c r="E33" s="10">
        <v>2423578</v>
      </c>
    </row>
    <row r="34" spans="1:5" x14ac:dyDescent="0.25">
      <c r="A34" s="20">
        <v>2030</v>
      </c>
      <c r="B34" s="10"/>
      <c r="C34" s="10">
        <v>2399929</v>
      </c>
      <c r="D34" s="10">
        <v>2390461</v>
      </c>
      <c r="E34" s="10">
        <v>2423496</v>
      </c>
    </row>
    <row r="35" spans="1:5" x14ac:dyDescent="0.25">
      <c r="A35" s="20">
        <v>2031</v>
      </c>
      <c r="B35" s="10"/>
      <c r="C35" s="10">
        <v>2394645</v>
      </c>
      <c r="D35" s="10">
        <v>2382609</v>
      </c>
      <c r="E35" s="10">
        <v>2424214</v>
      </c>
    </row>
    <row r="36" spans="1:5" x14ac:dyDescent="0.25">
      <c r="A36" s="20">
        <v>2032</v>
      </c>
      <c r="B36" s="10"/>
      <c r="C36" s="10">
        <v>2386925</v>
      </c>
      <c r="D36" s="10">
        <v>2372088</v>
      </c>
      <c r="E36" s="10">
        <v>2422956</v>
      </c>
    </row>
    <row r="37" spans="1:5" x14ac:dyDescent="0.25">
      <c r="A37" s="20">
        <v>2033</v>
      </c>
      <c r="B37" s="10"/>
      <c r="C37" s="10">
        <v>2378862</v>
      </c>
      <c r="D37" s="10">
        <v>2361187</v>
      </c>
      <c r="E37" s="10">
        <v>2421459</v>
      </c>
    </row>
    <row r="38" spans="1:5" x14ac:dyDescent="0.25">
      <c r="A38" s="20">
        <v>2034</v>
      </c>
      <c r="B38" s="10"/>
      <c r="C38" s="10">
        <v>2370478</v>
      </c>
      <c r="D38" s="10">
        <v>2349934</v>
      </c>
      <c r="E38" s="10">
        <v>2419734</v>
      </c>
    </row>
    <row r="39" spans="1:5" x14ac:dyDescent="0.25">
      <c r="A39" s="20">
        <v>2035</v>
      </c>
      <c r="B39" s="10"/>
      <c r="C39" s="10">
        <v>2361791</v>
      </c>
      <c r="D39" s="10">
        <v>2338351</v>
      </c>
      <c r="E39" s="10">
        <v>2417786</v>
      </c>
    </row>
    <row r="40" spans="1:5" x14ac:dyDescent="0.25">
      <c r="A40" s="20">
        <v>2036</v>
      </c>
      <c r="B40" s="10"/>
      <c r="C40" s="10">
        <v>2352797</v>
      </c>
      <c r="D40" s="10">
        <v>2326411</v>
      </c>
      <c r="E40" s="10">
        <v>2415613</v>
      </c>
    </row>
    <row r="41" spans="1:5" x14ac:dyDescent="0.25">
      <c r="A41" s="20">
        <v>2037</v>
      </c>
      <c r="B41" s="10"/>
      <c r="C41" s="10">
        <v>2343532</v>
      </c>
      <c r="D41" s="10">
        <v>2314157</v>
      </c>
      <c r="E41" s="10">
        <v>2413255</v>
      </c>
    </row>
    <row r="42" spans="1:5" x14ac:dyDescent="0.25">
      <c r="A42" s="20">
        <v>2038</v>
      </c>
      <c r="B42" s="10"/>
      <c r="C42" s="10">
        <v>2333972</v>
      </c>
      <c r="D42" s="10">
        <v>2301567</v>
      </c>
      <c r="E42" s="10">
        <v>2410689</v>
      </c>
    </row>
    <row r="43" spans="1:5" x14ac:dyDescent="0.25">
      <c r="A43" s="20">
        <v>2039</v>
      </c>
      <c r="B43" s="10"/>
      <c r="C43" s="10">
        <v>2324143</v>
      </c>
      <c r="D43" s="10">
        <v>2288666</v>
      </c>
      <c r="E43" s="10">
        <v>2407933</v>
      </c>
    </row>
    <row r="44" spans="1:5" x14ac:dyDescent="0.25">
      <c r="A44" s="20">
        <v>2040</v>
      </c>
      <c r="B44" s="10"/>
      <c r="C44" s="10">
        <v>2314038</v>
      </c>
      <c r="D44" s="10">
        <v>2275445</v>
      </c>
      <c r="E44" s="10">
        <v>2404978</v>
      </c>
    </row>
    <row r="45" spans="1:5" x14ac:dyDescent="0.25">
      <c r="A45" s="20">
        <v>2041</v>
      </c>
      <c r="B45" s="10"/>
      <c r="C45" s="10">
        <v>2303723</v>
      </c>
      <c r="D45" s="10">
        <v>2261975</v>
      </c>
      <c r="E45" s="10">
        <v>2401892</v>
      </c>
    </row>
    <row r="46" spans="1:5" x14ac:dyDescent="0.25">
      <c r="A46" s="20">
        <v>2042</v>
      </c>
      <c r="B46" s="10"/>
      <c r="C46" s="10">
        <v>2293214</v>
      </c>
      <c r="D46" s="10">
        <v>2248268</v>
      </c>
      <c r="E46" s="10">
        <v>2398684</v>
      </c>
    </row>
    <row r="47" spans="1:5" x14ac:dyDescent="0.25">
      <c r="A47" s="20">
        <v>2043</v>
      </c>
      <c r="B47" s="10"/>
      <c r="C47" s="10">
        <v>2282532</v>
      </c>
      <c r="D47" s="10">
        <v>2234354</v>
      </c>
      <c r="E47" s="10">
        <v>2395374</v>
      </c>
    </row>
    <row r="48" spans="1:5" x14ac:dyDescent="0.25">
      <c r="A48" s="20">
        <v>2044</v>
      </c>
      <c r="B48" s="10"/>
      <c r="C48" s="10">
        <v>2271712</v>
      </c>
      <c r="D48" s="10">
        <v>2220264</v>
      </c>
      <c r="E48" s="10">
        <v>2391992</v>
      </c>
    </row>
    <row r="49" spans="1:5" x14ac:dyDescent="0.25">
      <c r="A49" s="20">
        <v>2045</v>
      </c>
      <c r="B49" s="10"/>
      <c r="C49" s="10">
        <v>2260810</v>
      </c>
      <c r="D49" s="10">
        <v>2206056</v>
      </c>
      <c r="E49" s="10">
        <v>2388592</v>
      </c>
    </row>
    <row r="50" spans="1:5" x14ac:dyDescent="0.25">
      <c r="A50" s="20">
        <v>2046</v>
      </c>
      <c r="B50" s="10"/>
      <c r="C50" s="10">
        <v>2249874</v>
      </c>
      <c r="D50" s="10">
        <v>2191781</v>
      </c>
      <c r="E50" s="10">
        <v>2385214</v>
      </c>
    </row>
    <row r="51" spans="1:5" x14ac:dyDescent="0.25">
      <c r="A51" s="20">
        <v>2047</v>
      </c>
      <c r="B51" s="10"/>
      <c r="C51" s="10">
        <v>2238916</v>
      </c>
      <c r="D51" s="10">
        <v>2177454</v>
      </c>
      <c r="E51" s="10">
        <v>2381864</v>
      </c>
    </row>
    <row r="52" spans="1:5" x14ac:dyDescent="0.25">
      <c r="A52" s="20">
        <v>2048</v>
      </c>
      <c r="B52" s="10"/>
      <c r="C52" s="10">
        <v>2227986</v>
      </c>
      <c r="D52" s="10">
        <v>2163130</v>
      </c>
      <c r="E52" s="10">
        <v>2378589</v>
      </c>
    </row>
    <row r="53" spans="1:5" x14ac:dyDescent="0.25">
      <c r="A53" s="20">
        <v>2049</v>
      </c>
      <c r="B53" s="10"/>
      <c r="C53" s="10">
        <v>2217098</v>
      </c>
      <c r="D53" s="10">
        <v>2148832</v>
      </c>
      <c r="E53" s="10">
        <v>2375401</v>
      </c>
    </row>
    <row r="54" spans="1:5" x14ac:dyDescent="0.25">
      <c r="A54" s="20">
        <v>2050</v>
      </c>
      <c r="B54" s="10"/>
      <c r="C54" s="10">
        <v>2206325</v>
      </c>
      <c r="D54" s="10">
        <v>2134628</v>
      </c>
      <c r="E54" s="10">
        <v>2372364</v>
      </c>
    </row>
    <row r="55" spans="1:5" x14ac:dyDescent="0.25">
      <c r="A55" s="2"/>
      <c r="B55" s="2"/>
      <c r="C55" s="2"/>
      <c r="D55" s="2"/>
      <c r="E55" s="2"/>
    </row>
    <row r="56" spans="1:5" x14ac:dyDescent="0.25">
      <c r="A56" s="12" t="s">
        <v>72</v>
      </c>
      <c r="B56" s="2"/>
      <c r="C56" s="2"/>
      <c r="D56" s="2"/>
      <c r="E56" s="2"/>
    </row>
    <row r="57" spans="1:5" x14ac:dyDescent="0.25">
      <c r="A57" s="12" t="s">
        <v>186</v>
      </c>
      <c r="B57" s="2"/>
      <c r="C57" s="2"/>
      <c r="D57" s="2"/>
      <c r="E57" s="2"/>
    </row>
    <row r="58" spans="1:5" x14ac:dyDescent="0.25">
      <c r="A58" s="12" t="s">
        <v>187</v>
      </c>
      <c r="B58" s="2"/>
      <c r="C58" s="2"/>
      <c r="D58" s="2"/>
      <c r="E58" s="2"/>
    </row>
  </sheetData>
  <pageMargins left="0.75" right="0.75" top="1" bottom="1" header="0.511811023622047" footer="0.511811023622047"/>
  <pageSetup fitToHeight="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56"/>
  <sheetViews>
    <sheetView showGridLines="0" zoomScaleNormal="100" workbookViewId="0"/>
  </sheetViews>
  <sheetFormatPr defaultColWidth="8.7109375" defaultRowHeight="15" x14ac:dyDescent="0.25"/>
  <cols>
    <col min="1" max="1" width="10" customWidth="1"/>
    <col min="2" max="3" width="26" customWidth="1"/>
  </cols>
  <sheetData>
    <row r="1" spans="1:3" ht="16.5" x14ac:dyDescent="0.25">
      <c r="A1" s="8" t="s">
        <v>188</v>
      </c>
      <c r="B1" s="2"/>
      <c r="C1" s="2"/>
    </row>
    <row r="2" spans="1:3" x14ac:dyDescent="0.25">
      <c r="A2" s="3" t="s">
        <v>189</v>
      </c>
      <c r="B2" s="2"/>
      <c r="C2" s="2"/>
    </row>
    <row r="3" spans="1:3" x14ac:dyDescent="0.25">
      <c r="A3" s="2"/>
      <c r="B3" s="2"/>
      <c r="C3" s="2"/>
    </row>
    <row r="4" spans="1:3" ht="42" customHeight="1" x14ac:dyDescent="0.25">
      <c r="A4" s="6" t="s">
        <v>178</v>
      </c>
      <c r="B4" s="7" t="s">
        <v>190</v>
      </c>
      <c r="C4" s="7" t="s">
        <v>191</v>
      </c>
    </row>
    <row r="5" spans="1:3" x14ac:dyDescent="0.25">
      <c r="A5" s="20">
        <v>2002</v>
      </c>
      <c r="B5" s="21">
        <v>-3.69450920043879E-3</v>
      </c>
      <c r="C5" s="21">
        <v>9.3211486844242408E-3</v>
      </c>
    </row>
    <row r="6" spans="1:3" x14ac:dyDescent="0.25">
      <c r="A6" s="20">
        <v>2003</v>
      </c>
      <c r="B6" s="21">
        <v>-2.9660878093071799E-3</v>
      </c>
      <c r="C6" s="21">
        <v>8.6318586146938402E-3</v>
      </c>
    </row>
    <row r="7" spans="1:3" x14ac:dyDescent="0.25">
      <c r="A7" s="20">
        <v>2004</v>
      </c>
      <c r="B7" s="21">
        <v>-5.0130989104015802E-3</v>
      </c>
      <c r="C7" s="21">
        <v>9.2977981405286698E-3</v>
      </c>
    </row>
    <row r="8" spans="1:3" x14ac:dyDescent="0.25">
      <c r="A8" s="20">
        <v>2005</v>
      </c>
      <c r="B8" s="21">
        <v>-6.0962222597313901E-3</v>
      </c>
      <c r="C8" s="21">
        <v>9.2597402387166704E-3</v>
      </c>
    </row>
    <row r="9" spans="1:3" x14ac:dyDescent="0.25">
      <c r="A9" s="20">
        <v>2006</v>
      </c>
      <c r="B9" s="21">
        <v>-4.43291731922191E-3</v>
      </c>
      <c r="C9" s="21">
        <v>9.6891782380048603E-3</v>
      </c>
    </row>
    <row r="10" spans="1:3" x14ac:dyDescent="0.25">
      <c r="A10" s="20">
        <v>2007</v>
      </c>
      <c r="B10" s="21">
        <v>-2.1845981353155702E-3</v>
      </c>
      <c r="C10" s="21">
        <v>9.5559214455429604E-3</v>
      </c>
    </row>
    <row r="11" spans="1:3" x14ac:dyDescent="0.25">
      <c r="A11" s="20">
        <v>2008</v>
      </c>
      <c r="B11" s="21">
        <v>-9.4699094748462698E-4</v>
      </c>
      <c r="C11" s="21">
        <v>9.5035273022028299E-3</v>
      </c>
    </row>
    <row r="12" spans="1:3" x14ac:dyDescent="0.25">
      <c r="A12" s="20">
        <v>2009</v>
      </c>
      <c r="B12" s="21">
        <v>-7.2572082006039395E-4</v>
      </c>
      <c r="C12" s="21">
        <v>8.8050513965147702E-3</v>
      </c>
    </row>
    <row r="13" spans="1:3" x14ac:dyDescent="0.25">
      <c r="A13" s="20">
        <v>2010</v>
      </c>
      <c r="B13" s="21">
        <v>1.13943673081374E-3</v>
      </c>
      <c r="C13" s="21">
        <v>8.4971966221807395E-3</v>
      </c>
    </row>
    <row r="14" spans="1:3" x14ac:dyDescent="0.25">
      <c r="A14" s="20">
        <v>2011</v>
      </c>
      <c r="B14" s="21">
        <v>3.7009957907603299E-3</v>
      </c>
      <c r="C14" s="21">
        <v>7.9554208577192805E-3</v>
      </c>
    </row>
    <row r="15" spans="1:3" x14ac:dyDescent="0.25">
      <c r="A15" s="20">
        <v>2012</v>
      </c>
      <c r="B15" s="21">
        <v>2.2426695332489199E-3</v>
      </c>
      <c r="C15" s="21">
        <v>8.0157847630451008E-3</v>
      </c>
    </row>
    <row r="16" spans="1:3" x14ac:dyDescent="0.25">
      <c r="A16" s="20">
        <v>2013</v>
      </c>
      <c r="B16" s="21">
        <v>1.9649450874546E-3</v>
      </c>
      <c r="C16" s="21">
        <v>7.5942923027847399E-3</v>
      </c>
    </row>
    <row r="17" spans="1:3" x14ac:dyDescent="0.25">
      <c r="A17" s="20">
        <v>2014</v>
      </c>
      <c r="B17" s="21">
        <v>7.5576146612865702E-4</v>
      </c>
      <c r="C17" s="21">
        <v>7.9920049072530492E-3</v>
      </c>
    </row>
    <row r="18" spans="1:3" x14ac:dyDescent="0.25">
      <c r="A18" s="20">
        <v>2015</v>
      </c>
      <c r="B18" s="21">
        <v>-1.1594970089833199E-3</v>
      </c>
      <c r="C18" s="21">
        <v>8.0109645641595097E-3</v>
      </c>
    </row>
    <row r="19" spans="1:3" x14ac:dyDescent="0.25">
      <c r="A19" s="20">
        <v>2016</v>
      </c>
      <c r="B19" s="21">
        <v>-9.3151066800534199E-4</v>
      </c>
      <c r="C19" s="21">
        <v>7.8871962016975293E-3</v>
      </c>
    </row>
    <row r="20" spans="1:3" x14ac:dyDescent="0.25">
      <c r="A20" s="20">
        <v>2017</v>
      </c>
      <c r="B20" s="21">
        <v>-2.5777303724853198E-3</v>
      </c>
      <c r="C20" s="21">
        <v>6.95312402209281E-3</v>
      </c>
    </row>
    <row r="21" spans="1:3" x14ac:dyDescent="0.25">
      <c r="A21" s="20">
        <v>2018</v>
      </c>
      <c r="B21" s="21">
        <v>-3.2569197346155E-4</v>
      </c>
      <c r="C21" s="21">
        <v>5.88155960089831E-3</v>
      </c>
    </row>
    <row r="22" spans="1:3" x14ac:dyDescent="0.25">
      <c r="A22" s="20">
        <v>2019</v>
      </c>
      <c r="B22" s="21">
        <v>-3.0017351493427701E-4</v>
      </c>
      <c r="C22" s="21">
        <v>5.1643752002275001E-3</v>
      </c>
    </row>
    <row r="23" spans="1:3" x14ac:dyDescent="0.25">
      <c r="A23" s="20">
        <v>2020</v>
      </c>
      <c r="B23" s="21">
        <v>-1.10462845425252E-3</v>
      </c>
      <c r="C23" s="21">
        <v>4.0926276882302702E-3</v>
      </c>
    </row>
    <row r="24" spans="1:3" x14ac:dyDescent="0.25">
      <c r="A24" s="20">
        <v>2021</v>
      </c>
      <c r="B24" s="21">
        <v>-1.79013288529095E-3</v>
      </c>
      <c r="C24" s="21">
        <v>1.57441217703047E-3</v>
      </c>
    </row>
    <row r="25" spans="1:3" x14ac:dyDescent="0.25">
      <c r="A25" s="20">
        <v>2022</v>
      </c>
      <c r="B25" s="21">
        <v>-6.81796852366434E-3</v>
      </c>
      <c r="C25" s="21">
        <v>3.5779610319501801E-3</v>
      </c>
    </row>
    <row r="26" spans="1:3" x14ac:dyDescent="0.25">
      <c r="A26" s="20">
        <v>2023</v>
      </c>
      <c r="B26" s="21">
        <v>-1.8701564201787401E-3</v>
      </c>
      <c r="C26" s="21">
        <v>4.85466023379177E-3</v>
      </c>
    </row>
    <row r="27" spans="1:3" x14ac:dyDescent="0.25">
      <c r="A27" s="20">
        <v>2024</v>
      </c>
      <c r="B27" s="21">
        <v>1.8440243526462999E-4</v>
      </c>
      <c r="C27" s="21">
        <v>4.7057980448246299E-3</v>
      </c>
    </row>
    <row r="28" spans="1:3" x14ac:dyDescent="0.25">
      <c r="A28" s="20">
        <v>2025</v>
      </c>
      <c r="B28" s="21">
        <v>4.6339031333175702E-4</v>
      </c>
      <c r="C28" s="21">
        <v>4.5589362878251096E-3</v>
      </c>
    </row>
    <row r="29" spans="1:3" x14ac:dyDescent="0.25">
      <c r="A29" s="20">
        <v>2026</v>
      </c>
      <c r="B29" s="21">
        <v>-6.8900467823895795E-4</v>
      </c>
      <c r="C29" s="21">
        <v>4.4287844362396198E-3</v>
      </c>
    </row>
    <row r="30" spans="1:3" x14ac:dyDescent="0.25">
      <c r="A30" s="20">
        <v>2027</v>
      </c>
      <c r="B30" s="21">
        <v>-1.7189655910508899E-3</v>
      </c>
      <c r="C30" s="21">
        <v>4.2914409757506301E-3</v>
      </c>
    </row>
    <row r="31" spans="1:3" x14ac:dyDescent="0.25">
      <c r="A31" s="20">
        <v>2028</v>
      </c>
      <c r="B31" s="21">
        <v>-1.8229484510916599E-3</v>
      </c>
      <c r="C31" s="21">
        <v>4.1499252133618799E-3</v>
      </c>
    </row>
    <row r="32" spans="1:3" x14ac:dyDescent="0.25">
      <c r="A32" s="20">
        <v>2029</v>
      </c>
      <c r="B32" s="21">
        <v>-1.9320290932104401E-3</v>
      </c>
      <c r="C32" s="21">
        <v>3.9984228281029202E-3</v>
      </c>
    </row>
    <row r="33" spans="1:3" x14ac:dyDescent="0.25">
      <c r="A33" s="20">
        <v>2030</v>
      </c>
      <c r="B33" s="21">
        <v>-2.04213908895934E-3</v>
      </c>
      <c r="C33" s="21">
        <v>3.8399553168835302E-3</v>
      </c>
    </row>
    <row r="34" spans="1:3" x14ac:dyDescent="0.25">
      <c r="A34" s="20">
        <v>2031</v>
      </c>
      <c r="B34" s="21">
        <v>-2.1645183231308002E-3</v>
      </c>
      <c r="C34" s="21">
        <v>3.66588036189341E-3</v>
      </c>
    </row>
    <row r="35" spans="1:3" x14ac:dyDescent="0.25">
      <c r="A35" s="20">
        <v>2032</v>
      </c>
      <c r="B35" s="21">
        <v>-2.3001395296060601E-3</v>
      </c>
      <c r="C35" s="21">
        <v>3.4821374433719999E-3</v>
      </c>
    </row>
    <row r="36" spans="1:3" x14ac:dyDescent="0.25">
      <c r="A36" s="20">
        <v>2033</v>
      </c>
      <c r="B36" s="21">
        <v>-2.4191730818982102E-3</v>
      </c>
      <c r="C36" s="21">
        <v>3.3290653008963798E-3</v>
      </c>
    </row>
    <row r="37" spans="1:3" x14ac:dyDescent="0.25">
      <c r="A37" s="20">
        <v>2034</v>
      </c>
      <c r="B37" s="21">
        <v>-2.5486511317129902E-3</v>
      </c>
      <c r="C37" s="21">
        <v>3.1717627085592298E-3</v>
      </c>
    </row>
    <row r="38" spans="1:3" x14ac:dyDescent="0.25">
      <c r="A38" s="20">
        <v>2035</v>
      </c>
      <c r="B38" s="21">
        <v>-2.6883014715949299E-3</v>
      </c>
      <c r="C38" s="21">
        <v>3.0102227507662299E-3</v>
      </c>
    </row>
    <row r="39" spans="1:3" x14ac:dyDescent="0.25">
      <c r="A39" s="20">
        <v>2036</v>
      </c>
      <c r="B39" s="21">
        <v>-2.8399597661871198E-3</v>
      </c>
      <c r="C39" s="21">
        <v>2.8501315335702801E-3</v>
      </c>
    </row>
    <row r="40" spans="1:3" x14ac:dyDescent="0.25">
      <c r="A40" s="20">
        <v>2037</v>
      </c>
      <c r="B40" s="21">
        <v>-2.99455523929293E-3</v>
      </c>
      <c r="C40" s="21">
        <v>2.6857196449734401E-3</v>
      </c>
    </row>
    <row r="41" spans="1:3" x14ac:dyDescent="0.25">
      <c r="A41" s="20">
        <v>2038</v>
      </c>
      <c r="B41" s="21">
        <v>-3.1580974225973199E-3</v>
      </c>
      <c r="C41" s="21">
        <v>2.5226328350424999E-3</v>
      </c>
    </row>
    <row r="42" spans="1:3" x14ac:dyDescent="0.25">
      <c r="A42" s="20">
        <v>2039</v>
      </c>
      <c r="B42" s="21">
        <v>-3.31170291762806E-3</v>
      </c>
      <c r="C42" s="21">
        <v>2.3579571157152901E-3</v>
      </c>
    </row>
    <row r="43" spans="1:3" x14ac:dyDescent="0.25">
      <c r="A43" s="20">
        <v>2040</v>
      </c>
      <c r="B43" s="21">
        <v>-3.4565840211722202E-3</v>
      </c>
      <c r="C43" s="21">
        <v>2.1972752658450099E-3</v>
      </c>
    </row>
    <row r="44" spans="1:3" x14ac:dyDescent="0.25">
      <c r="A44" s="20">
        <v>2041</v>
      </c>
      <c r="B44" s="21">
        <v>-3.5952384201762798E-3</v>
      </c>
      <c r="C44" s="21">
        <v>2.0404774435773799E-3</v>
      </c>
    </row>
    <row r="45" spans="1:3" x14ac:dyDescent="0.25">
      <c r="A45" s="20">
        <v>2042</v>
      </c>
      <c r="B45" s="21">
        <v>-3.7079395190250399E-3</v>
      </c>
      <c r="C45" s="21">
        <v>1.88465146587125E-3</v>
      </c>
    </row>
    <row r="46" spans="1:3" x14ac:dyDescent="0.25">
      <c r="A46" s="20">
        <v>2043</v>
      </c>
      <c r="B46" s="21">
        <v>-3.80508447270345E-3</v>
      </c>
      <c r="C46" s="21">
        <v>1.74373782257042E-3</v>
      </c>
    </row>
    <row r="47" spans="1:3" x14ac:dyDescent="0.25">
      <c r="A47" s="20">
        <v>2044</v>
      </c>
      <c r="B47" s="21">
        <v>-3.8683501680597501E-3</v>
      </c>
      <c r="C47" s="21">
        <v>1.6119688688511801E-3</v>
      </c>
    </row>
    <row r="48" spans="1:3" x14ac:dyDescent="0.25">
      <c r="A48" s="20">
        <v>2045</v>
      </c>
      <c r="B48" s="21">
        <v>-3.9071835029836901E-3</v>
      </c>
      <c r="C48" s="21">
        <v>1.4948184284568899E-3</v>
      </c>
    </row>
    <row r="49" spans="1:3" x14ac:dyDescent="0.25">
      <c r="A49" s="20">
        <v>2046</v>
      </c>
      <c r="B49" s="21">
        <v>-3.9272903652302097E-3</v>
      </c>
      <c r="C49" s="21">
        <v>1.3893616190248099E-3</v>
      </c>
    </row>
    <row r="50" spans="1:3" x14ac:dyDescent="0.25">
      <c r="A50" s="20">
        <v>2047</v>
      </c>
      <c r="B50" s="21">
        <v>-3.9074311879768696E-3</v>
      </c>
      <c r="C50" s="21">
        <v>1.2927095638219899E-3</v>
      </c>
    </row>
    <row r="51" spans="1:3" x14ac:dyDescent="0.25">
      <c r="A51" s="20">
        <v>2048</v>
      </c>
      <c r="B51" s="21">
        <v>-3.88946711803584E-3</v>
      </c>
      <c r="C51" s="21">
        <v>1.21313299944359E-3</v>
      </c>
    </row>
    <row r="52" spans="1:3" x14ac:dyDescent="0.25">
      <c r="A52" s="20">
        <v>2049</v>
      </c>
      <c r="B52" s="21">
        <v>-3.8347318524173399E-3</v>
      </c>
      <c r="C52" s="21">
        <v>1.14218699629842E-3</v>
      </c>
    </row>
    <row r="53" spans="1:3" x14ac:dyDescent="0.25">
      <c r="A53" s="20">
        <v>2050</v>
      </c>
      <c r="B53" s="21">
        <v>-3.7647341355171501E-3</v>
      </c>
      <c r="C53" s="21">
        <v>1.08814230236476E-3</v>
      </c>
    </row>
    <row r="54" spans="1:3" x14ac:dyDescent="0.25">
      <c r="A54" s="2"/>
      <c r="B54" s="2"/>
      <c r="C54" s="2"/>
    </row>
    <row r="55" spans="1:3" x14ac:dyDescent="0.25">
      <c r="A55" s="12" t="s">
        <v>192</v>
      </c>
      <c r="B55" s="2"/>
      <c r="C55" s="2"/>
    </row>
    <row r="56" spans="1:3" x14ac:dyDescent="0.25">
      <c r="A56" s="12" t="s">
        <v>193</v>
      </c>
      <c r="B56" s="2"/>
      <c r="C56" s="2"/>
    </row>
  </sheetData>
  <pageMargins left="0.75" right="0.75" top="1" bottom="1" header="0.511811023622047" footer="0.511811023622047"/>
  <pageSetup fitToHeight="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17"/>
  <sheetViews>
    <sheetView showGridLines="0" zoomScaleNormal="100" workbookViewId="0"/>
  </sheetViews>
  <sheetFormatPr defaultColWidth="8.7109375" defaultRowHeight="15" x14ac:dyDescent="0.25"/>
  <cols>
    <col min="1" max="1" width="10" customWidth="1"/>
    <col min="2" max="2" width="28" customWidth="1"/>
  </cols>
  <sheetData>
    <row r="1" spans="1:2" ht="16.5" x14ac:dyDescent="0.25">
      <c r="A1" s="8" t="s">
        <v>194</v>
      </c>
      <c r="B1" s="2"/>
    </row>
    <row r="2" spans="1:2" x14ac:dyDescent="0.25">
      <c r="A2" s="3" t="s">
        <v>195</v>
      </c>
      <c r="B2" s="2"/>
    </row>
    <row r="3" spans="1:2" x14ac:dyDescent="0.25">
      <c r="A3" s="2"/>
      <c r="B3" s="2"/>
    </row>
    <row r="4" spans="1:2" ht="42" customHeight="1" x14ac:dyDescent="0.25">
      <c r="A4" s="6" t="s">
        <v>178</v>
      </c>
      <c r="B4" s="7" t="s">
        <v>196</v>
      </c>
    </row>
    <row r="5" spans="1:2" x14ac:dyDescent="0.25">
      <c r="A5" s="20">
        <v>2010</v>
      </c>
      <c r="B5" s="21">
        <v>1.13943673081374E-3</v>
      </c>
    </row>
    <row r="6" spans="1:2" x14ac:dyDescent="0.25">
      <c r="A6" s="20">
        <v>2011</v>
      </c>
      <c r="B6" s="21">
        <v>3.7009957907603299E-3</v>
      </c>
    </row>
    <row r="7" spans="1:2" x14ac:dyDescent="0.25">
      <c r="A7" s="20">
        <v>2012</v>
      </c>
      <c r="B7" s="21">
        <v>2.2426695332489199E-3</v>
      </c>
    </row>
    <row r="8" spans="1:2" x14ac:dyDescent="0.25">
      <c r="A8" s="20">
        <v>2013</v>
      </c>
      <c r="B8" s="21">
        <v>1.9649450874546E-3</v>
      </c>
    </row>
    <row r="9" spans="1:2" x14ac:dyDescent="0.25">
      <c r="A9" s="20">
        <v>2014</v>
      </c>
      <c r="B9" s="21">
        <v>7.5576146612865702E-4</v>
      </c>
    </row>
    <row r="10" spans="1:2" x14ac:dyDescent="0.25">
      <c r="A10" s="20">
        <v>2015</v>
      </c>
      <c r="B10" s="21">
        <v>-1.1594970089833199E-3</v>
      </c>
    </row>
    <row r="11" spans="1:2" x14ac:dyDescent="0.25">
      <c r="A11" s="20">
        <v>2016</v>
      </c>
      <c r="B11" s="21">
        <v>-9.3151066800534199E-4</v>
      </c>
    </row>
    <row r="12" spans="1:2" x14ac:dyDescent="0.25">
      <c r="A12" s="20">
        <v>2017</v>
      </c>
      <c r="B12" s="21">
        <v>-2.5777303724853198E-3</v>
      </c>
    </row>
    <row r="13" spans="1:2" x14ac:dyDescent="0.25">
      <c r="A13" s="20">
        <v>2018</v>
      </c>
      <c r="B13" s="21">
        <v>-3.2569197346155E-4</v>
      </c>
    </row>
    <row r="14" spans="1:2" x14ac:dyDescent="0.25">
      <c r="A14" s="20">
        <v>2019</v>
      </c>
      <c r="B14" s="21">
        <v>-3.0017351493416599E-4</v>
      </c>
    </row>
    <row r="15" spans="1:2" x14ac:dyDescent="0.25">
      <c r="A15" s="20">
        <v>2020</v>
      </c>
      <c r="B15" s="21">
        <v>-1.10462845425252E-3</v>
      </c>
    </row>
    <row r="16" spans="1:2" x14ac:dyDescent="0.25">
      <c r="A16" s="2"/>
      <c r="B16" s="2"/>
    </row>
    <row r="17" spans="1:2" x14ac:dyDescent="0.25">
      <c r="A17" s="12" t="s">
        <v>72</v>
      </c>
      <c r="B17" s="2"/>
    </row>
  </sheetData>
  <pageMargins left="0.75" right="0.75" top="1" bottom="1" header="0.511811023622047" footer="0.511811023622047"/>
  <pageSetup fitToHeight="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B46"/>
  <sheetViews>
    <sheetView showGridLines="0" zoomScaleNormal="100" workbookViewId="0"/>
  </sheetViews>
  <sheetFormatPr defaultColWidth="8.7109375" defaultRowHeight="15" x14ac:dyDescent="0.25"/>
  <cols>
    <col min="1" max="1" width="28" customWidth="1"/>
    <col min="2" max="2" width="30" customWidth="1"/>
  </cols>
  <sheetData>
    <row r="1" spans="1:2" ht="16.5" x14ac:dyDescent="0.25">
      <c r="A1" s="8" t="s">
        <v>197</v>
      </c>
      <c r="B1" s="2"/>
    </row>
    <row r="2" spans="1:2" x14ac:dyDescent="0.25">
      <c r="A2" s="3" t="s">
        <v>198</v>
      </c>
      <c r="B2" s="2"/>
    </row>
    <row r="3" spans="1:2" x14ac:dyDescent="0.25">
      <c r="A3" s="2"/>
      <c r="B3" s="2"/>
    </row>
    <row r="4" spans="1:2" ht="42" customHeight="1" x14ac:dyDescent="0.25">
      <c r="A4" s="6" t="s">
        <v>199</v>
      </c>
      <c r="B4" s="7" t="s">
        <v>200</v>
      </c>
    </row>
    <row r="5" spans="1:2" x14ac:dyDescent="0.25">
      <c r="A5" s="9" t="s">
        <v>201</v>
      </c>
      <c r="B5" s="21">
        <v>-4.8388090241688704E-3</v>
      </c>
    </row>
    <row r="6" spans="1:2" x14ac:dyDescent="0.25">
      <c r="A6" s="9" t="s">
        <v>202</v>
      </c>
      <c r="B6" s="21">
        <v>-1.61032163239283E-3</v>
      </c>
    </row>
    <row r="7" spans="1:2" x14ac:dyDescent="0.25">
      <c r="A7" s="9" t="s">
        <v>203</v>
      </c>
      <c r="B7" s="21">
        <v>-1.3920353826050399E-3</v>
      </c>
    </row>
    <row r="8" spans="1:2" x14ac:dyDescent="0.25">
      <c r="A8" s="9" t="s">
        <v>204</v>
      </c>
      <c r="B8" s="21">
        <v>-1.30301111023144E-3</v>
      </c>
    </row>
    <row r="9" spans="1:2" x14ac:dyDescent="0.25">
      <c r="A9" s="9" t="s">
        <v>205</v>
      </c>
      <c r="B9" s="21">
        <v>1.07669006905471E-3</v>
      </c>
    </row>
    <row r="10" spans="1:2" x14ac:dyDescent="0.25">
      <c r="A10" s="9" t="s">
        <v>206</v>
      </c>
      <c r="B10" s="21">
        <v>1.17370457962053E-3</v>
      </c>
    </row>
    <row r="11" spans="1:2" x14ac:dyDescent="0.25">
      <c r="A11" s="9" t="s">
        <v>207</v>
      </c>
      <c r="B11" s="21">
        <v>1.42902440047809E-3</v>
      </c>
    </row>
    <row r="12" spans="1:2" x14ac:dyDescent="0.25">
      <c r="A12" s="9" t="s">
        <v>208</v>
      </c>
      <c r="B12" s="21">
        <v>1.49254149784021E-3</v>
      </c>
    </row>
    <row r="13" spans="1:2" x14ac:dyDescent="0.25">
      <c r="A13" s="9" t="s">
        <v>209</v>
      </c>
      <c r="B13" s="21">
        <v>1.6115966031422101E-3</v>
      </c>
    </row>
    <row r="14" spans="1:2" x14ac:dyDescent="0.25">
      <c r="A14" s="9" t="s">
        <v>210</v>
      </c>
      <c r="B14" s="21">
        <v>2.1043369749403199E-3</v>
      </c>
    </row>
    <row r="15" spans="1:2" x14ac:dyDescent="0.25">
      <c r="A15" s="9" t="s">
        <v>211</v>
      </c>
      <c r="B15" s="21">
        <v>2.3875847979881399E-3</v>
      </c>
    </row>
    <row r="16" spans="1:2" x14ac:dyDescent="0.25">
      <c r="A16" s="9" t="s">
        <v>212</v>
      </c>
      <c r="B16" s="21">
        <v>2.4359279233100799E-3</v>
      </c>
    </row>
    <row r="17" spans="1:2" x14ac:dyDescent="0.25">
      <c r="A17" s="9" t="s">
        <v>213</v>
      </c>
      <c r="B17" s="21">
        <v>2.5280533134130301E-3</v>
      </c>
    </row>
    <row r="18" spans="1:2" x14ac:dyDescent="0.25">
      <c r="A18" s="9" t="s">
        <v>214</v>
      </c>
      <c r="B18" s="21">
        <v>3.1683475952383401E-3</v>
      </c>
    </row>
    <row r="19" spans="1:2" x14ac:dyDescent="0.25">
      <c r="A19" s="9" t="s">
        <v>215</v>
      </c>
      <c r="B19" s="21">
        <v>3.5523119725084499E-3</v>
      </c>
    </row>
    <row r="20" spans="1:2" x14ac:dyDescent="0.25">
      <c r="A20" s="9" t="s">
        <v>216</v>
      </c>
      <c r="B20" s="21">
        <v>3.7825083017407699E-3</v>
      </c>
    </row>
    <row r="21" spans="1:2" x14ac:dyDescent="0.25">
      <c r="A21" s="9" t="s">
        <v>217</v>
      </c>
      <c r="B21" s="21">
        <v>3.9755009533508504E-3</v>
      </c>
    </row>
    <row r="22" spans="1:2" x14ac:dyDescent="0.25">
      <c r="A22" s="9" t="s">
        <v>218</v>
      </c>
      <c r="B22" s="21">
        <v>4.0446017116524003E-3</v>
      </c>
    </row>
    <row r="23" spans="1:2" x14ac:dyDescent="0.25">
      <c r="A23" s="9" t="s">
        <v>219</v>
      </c>
      <c r="B23" s="21">
        <v>4.3603049092442699E-3</v>
      </c>
    </row>
    <row r="24" spans="1:2" x14ac:dyDescent="0.25">
      <c r="A24" s="9" t="s">
        <v>220</v>
      </c>
      <c r="B24" s="21">
        <v>4.4506217095813001E-3</v>
      </c>
    </row>
    <row r="25" spans="1:2" x14ac:dyDescent="0.25">
      <c r="A25" s="9" t="s">
        <v>221</v>
      </c>
      <c r="B25" s="21">
        <v>5.6993126647189203E-3</v>
      </c>
    </row>
    <row r="26" spans="1:2" x14ac:dyDescent="0.25">
      <c r="A26" s="9" t="s">
        <v>222</v>
      </c>
      <c r="B26" s="21">
        <v>7.1009636121858299E-3</v>
      </c>
    </row>
    <row r="27" spans="1:2" x14ac:dyDescent="0.25">
      <c r="A27" s="9" t="s">
        <v>223</v>
      </c>
      <c r="B27" s="21">
        <v>7.7198332924301302E-3</v>
      </c>
    </row>
    <row r="28" spans="1:2" x14ac:dyDescent="0.25">
      <c r="A28" s="9" t="s">
        <v>224</v>
      </c>
      <c r="B28" s="21">
        <v>7.8172881720973298E-3</v>
      </c>
    </row>
    <row r="29" spans="1:2" x14ac:dyDescent="0.25">
      <c r="A29" s="9" t="s">
        <v>225</v>
      </c>
      <c r="B29" s="21">
        <v>7.8257125924983805E-3</v>
      </c>
    </row>
    <row r="30" spans="1:2" x14ac:dyDescent="0.25">
      <c r="A30" s="9" t="s">
        <v>226</v>
      </c>
      <c r="B30" s="21">
        <v>9.0034731274829805E-3</v>
      </c>
    </row>
    <row r="31" spans="1:2" x14ac:dyDescent="0.25">
      <c r="A31" s="9" t="s">
        <v>227</v>
      </c>
      <c r="B31" s="21">
        <v>9.5969047820612802E-3</v>
      </c>
    </row>
    <row r="32" spans="1:2" x14ac:dyDescent="0.25">
      <c r="A32" s="9" t="s">
        <v>228</v>
      </c>
      <c r="B32" s="21">
        <v>9.6496557988819398E-3</v>
      </c>
    </row>
    <row r="33" spans="1:2" x14ac:dyDescent="0.25">
      <c r="A33" s="9" t="s">
        <v>229</v>
      </c>
      <c r="B33" s="21">
        <v>1.0200034441317901E-2</v>
      </c>
    </row>
    <row r="34" spans="1:2" x14ac:dyDescent="0.25">
      <c r="A34" s="9" t="s">
        <v>230</v>
      </c>
      <c r="B34" s="21">
        <v>1.0456405543827501E-2</v>
      </c>
    </row>
    <row r="35" spans="1:2" x14ac:dyDescent="0.25">
      <c r="A35" s="9" t="s">
        <v>231</v>
      </c>
      <c r="B35" s="21">
        <v>1.1424845445913301E-2</v>
      </c>
    </row>
    <row r="36" spans="1:2" x14ac:dyDescent="0.25">
      <c r="A36" s="9" t="s">
        <v>232</v>
      </c>
      <c r="B36" s="21">
        <v>1.29076138140578E-2</v>
      </c>
    </row>
    <row r="37" spans="1:2" x14ac:dyDescent="0.25">
      <c r="A37" s="9" t="s">
        <v>233</v>
      </c>
      <c r="B37" s="21">
        <v>1.38398652413309E-2</v>
      </c>
    </row>
    <row r="38" spans="1:2" x14ac:dyDescent="0.25">
      <c r="A38" s="9" t="s">
        <v>234</v>
      </c>
      <c r="B38" s="21">
        <v>1.4790868607546401E-2</v>
      </c>
    </row>
    <row r="39" spans="1:2" x14ac:dyDescent="0.25">
      <c r="A39" s="9" t="s">
        <v>235</v>
      </c>
      <c r="B39" s="21">
        <v>1.4865174408459501E-2</v>
      </c>
    </row>
    <row r="40" spans="1:2" x14ac:dyDescent="0.25">
      <c r="A40" s="9" t="s">
        <v>236</v>
      </c>
      <c r="B40" s="21">
        <v>1.6024908935719999E-2</v>
      </c>
    </row>
    <row r="41" spans="1:2" x14ac:dyDescent="0.25">
      <c r="A41" s="9" t="s">
        <v>237</v>
      </c>
      <c r="B41" s="21">
        <v>1.6292300743631902E-2</v>
      </c>
    </row>
    <row r="42" spans="1:2" x14ac:dyDescent="0.25">
      <c r="A42" s="9" t="s">
        <v>238</v>
      </c>
      <c r="B42" s="21">
        <v>1.8761690957975599E-2</v>
      </c>
    </row>
    <row r="43" spans="1:2" x14ac:dyDescent="0.25">
      <c r="A43" s="9" t="s">
        <v>239</v>
      </c>
      <c r="B43" s="21">
        <v>2.0955542510388E-2</v>
      </c>
    </row>
    <row r="44" spans="1:2" x14ac:dyDescent="0.25">
      <c r="A44" s="9" t="s">
        <v>240</v>
      </c>
      <c r="B44" s="21">
        <v>2.3601489999210998E-2</v>
      </c>
    </row>
    <row r="45" spans="1:2" x14ac:dyDescent="0.25">
      <c r="A45" s="2"/>
      <c r="B45" s="2"/>
    </row>
    <row r="46" spans="1:2" x14ac:dyDescent="0.25">
      <c r="A46" s="12" t="s">
        <v>241</v>
      </c>
      <c r="B46" s="2"/>
    </row>
  </sheetData>
  <pageMargins left="0.75" right="0.75" top="1" bottom="1" header="0.511811023622047" footer="0.511811023622047"/>
  <pageSetup fitToHeight="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B47"/>
  <sheetViews>
    <sheetView showGridLines="0" zoomScaleNormal="100" workbookViewId="0"/>
  </sheetViews>
  <sheetFormatPr defaultColWidth="8.7109375" defaultRowHeight="15" x14ac:dyDescent="0.25"/>
  <cols>
    <col min="1" max="1" width="28" customWidth="1"/>
    <col min="2" max="2" width="30" customWidth="1"/>
  </cols>
  <sheetData>
    <row r="1" spans="1:2" ht="16.5" x14ac:dyDescent="0.25">
      <c r="A1" s="8" t="s">
        <v>242</v>
      </c>
      <c r="B1" s="2"/>
    </row>
    <row r="2" spans="1:2" x14ac:dyDescent="0.25">
      <c r="A2" s="3" t="s">
        <v>243</v>
      </c>
      <c r="B2" s="2"/>
    </row>
    <row r="3" spans="1:2" x14ac:dyDescent="0.25">
      <c r="A3" s="2"/>
      <c r="B3" s="2"/>
    </row>
    <row r="4" spans="1:2" ht="42" customHeight="1" x14ac:dyDescent="0.25">
      <c r="A4" s="6" t="s">
        <v>199</v>
      </c>
      <c r="B4" s="7" t="s">
        <v>244</v>
      </c>
    </row>
    <row r="5" spans="1:2" x14ac:dyDescent="0.25">
      <c r="A5" s="9" t="s">
        <v>204</v>
      </c>
      <c r="B5" s="22">
        <v>-3.2146438656216199</v>
      </c>
    </row>
    <row r="6" spans="1:2" x14ac:dyDescent="0.25">
      <c r="A6" s="9" t="s">
        <v>206</v>
      </c>
      <c r="B6" s="22">
        <v>-1.12377937497342</v>
      </c>
    </row>
    <row r="7" spans="1:2" x14ac:dyDescent="0.25">
      <c r="A7" s="9" t="s">
        <v>217</v>
      </c>
      <c r="B7" s="22">
        <v>-0.85336133627105804</v>
      </c>
    </row>
    <row r="8" spans="1:2" x14ac:dyDescent="0.25">
      <c r="A8" s="9" t="s">
        <v>205</v>
      </c>
      <c r="B8" s="22">
        <v>-0.85260194764590103</v>
      </c>
    </row>
    <row r="9" spans="1:2" x14ac:dyDescent="0.25">
      <c r="A9" s="9" t="s">
        <v>218</v>
      </c>
      <c r="B9" s="22">
        <v>-0.26215555346562602</v>
      </c>
    </row>
    <row r="10" spans="1:2" x14ac:dyDescent="0.25">
      <c r="A10" s="9" t="s">
        <v>214</v>
      </c>
      <c r="B10" s="22">
        <v>0.25610885883055801</v>
      </c>
    </row>
    <row r="11" spans="1:2" x14ac:dyDescent="0.25">
      <c r="A11" s="9" t="s">
        <v>213</v>
      </c>
      <c r="B11" s="22">
        <v>1.1585327026505601</v>
      </c>
    </row>
    <row r="12" spans="1:2" x14ac:dyDescent="0.25">
      <c r="A12" s="9" t="s">
        <v>208</v>
      </c>
      <c r="B12" s="22">
        <v>1.18765511532765</v>
      </c>
    </row>
    <row r="13" spans="1:2" x14ac:dyDescent="0.25">
      <c r="A13" s="9" t="s">
        <v>219</v>
      </c>
      <c r="B13" s="22">
        <v>1.28276796596141</v>
      </c>
    </row>
    <row r="14" spans="1:2" x14ac:dyDescent="0.25">
      <c r="A14" s="9" t="s">
        <v>210</v>
      </c>
      <c r="B14" s="22">
        <v>1.41292789997318</v>
      </c>
    </row>
    <row r="15" spans="1:2" x14ac:dyDescent="0.25">
      <c r="A15" s="9" t="s">
        <v>226</v>
      </c>
      <c r="B15" s="22">
        <v>1.6678221403284299</v>
      </c>
    </row>
    <row r="16" spans="1:2" x14ac:dyDescent="0.25">
      <c r="A16" s="9" t="s">
        <v>222</v>
      </c>
      <c r="B16" s="22">
        <v>1.85502358518372</v>
      </c>
    </row>
    <row r="17" spans="1:2" x14ac:dyDescent="0.25">
      <c r="A17" s="9" t="s">
        <v>221</v>
      </c>
      <c r="B17" s="22">
        <v>1.8793338931040799</v>
      </c>
    </row>
    <row r="18" spans="1:2" x14ac:dyDescent="0.25">
      <c r="A18" s="9" t="s">
        <v>212</v>
      </c>
      <c r="B18" s="22">
        <v>1.9417294163824801</v>
      </c>
    </row>
    <row r="19" spans="1:2" x14ac:dyDescent="0.25">
      <c r="A19" s="9" t="s">
        <v>203</v>
      </c>
      <c r="B19" s="22">
        <v>1.9653183345388101</v>
      </c>
    </row>
    <row r="20" spans="1:2" x14ac:dyDescent="0.25">
      <c r="A20" s="9" t="s">
        <v>235</v>
      </c>
      <c r="B20" s="22">
        <v>1.9780066126807301</v>
      </c>
    </row>
    <row r="21" spans="1:2" x14ac:dyDescent="0.25">
      <c r="A21" s="9" t="s">
        <v>211</v>
      </c>
      <c r="B21" s="22">
        <v>2.01165617663866</v>
      </c>
    </row>
    <row r="22" spans="1:2" x14ac:dyDescent="0.25">
      <c r="A22" s="9" t="s">
        <v>201</v>
      </c>
      <c r="B22" s="22">
        <v>2.347737391526</v>
      </c>
    </row>
    <row r="23" spans="1:2" x14ac:dyDescent="0.25">
      <c r="A23" s="9" t="s">
        <v>207</v>
      </c>
      <c r="B23" s="22">
        <v>2.4531549493298699</v>
      </c>
    </row>
    <row r="24" spans="1:2" x14ac:dyDescent="0.25">
      <c r="A24" s="9" t="s">
        <v>231</v>
      </c>
      <c r="B24" s="22">
        <v>2.5472579307073899</v>
      </c>
    </row>
    <row r="25" spans="1:2" x14ac:dyDescent="0.25">
      <c r="A25" s="9" t="s">
        <v>223</v>
      </c>
      <c r="B25" s="22">
        <v>2.6663270147122802</v>
      </c>
    </row>
    <row r="26" spans="1:2" x14ac:dyDescent="0.25">
      <c r="A26" s="9" t="s">
        <v>232</v>
      </c>
      <c r="B26" s="22">
        <v>3.0380324262272902</v>
      </c>
    </row>
    <row r="27" spans="1:2" x14ac:dyDescent="0.25">
      <c r="A27" s="9" t="s">
        <v>224</v>
      </c>
      <c r="B27" s="22">
        <v>3.2513537336192599</v>
      </c>
    </row>
    <row r="28" spans="1:2" x14ac:dyDescent="0.25">
      <c r="A28" s="9" t="s">
        <v>230</v>
      </c>
      <c r="B28" s="22">
        <v>3.3378532417697802</v>
      </c>
    </row>
    <row r="29" spans="1:2" x14ac:dyDescent="0.25">
      <c r="A29" s="9" t="s">
        <v>220</v>
      </c>
      <c r="B29" s="22">
        <v>3.3404410730187601</v>
      </c>
    </row>
    <row r="30" spans="1:2" x14ac:dyDescent="0.25">
      <c r="A30" s="9" t="s">
        <v>227</v>
      </c>
      <c r="B30" s="22">
        <v>3.35612478137682</v>
      </c>
    </row>
    <row r="31" spans="1:2" x14ac:dyDescent="0.25">
      <c r="A31" s="9" t="s">
        <v>209</v>
      </c>
      <c r="B31" s="22">
        <v>3.6628327357346602</v>
      </c>
    </row>
    <row r="32" spans="1:2" x14ac:dyDescent="0.25">
      <c r="A32" s="9" t="s">
        <v>229</v>
      </c>
      <c r="B32" s="22">
        <v>3.6877857896588102</v>
      </c>
    </row>
    <row r="33" spans="1:2" x14ac:dyDescent="0.25">
      <c r="A33" s="9" t="s">
        <v>202</v>
      </c>
      <c r="B33" s="22">
        <v>3.7906740050773502</v>
      </c>
    </row>
    <row r="34" spans="1:2" x14ac:dyDescent="0.25">
      <c r="A34" s="9" t="s">
        <v>236</v>
      </c>
      <c r="B34" s="22">
        <v>3.90196221676212</v>
      </c>
    </row>
    <row r="35" spans="1:2" x14ac:dyDescent="0.25">
      <c r="A35" s="9" t="s">
        <v>228</v>
      </c>
      <c r="B35" s="22">
        <v>3.96699245463051</v>
      </c>
    </row>
    <row r="36" spans="1:2" x14ac:dyDescent="0.25">
      <c r="A36" s="9" t="s">
        <v>233</v>
      </c>
      <c r="B36" s="22">
        <v>3.9693837760538102</v>
      </c>
    </row>
    <row r="37" spans="1:2" x14ac:dyDescent="0.25">
      <c r="A37" s="9" t="s">
        <v>238</v>
      </c>
      <c r="B37" s="22">
        <v>3.98584536112494</v>
      </c>
    </row>
    <row r="38" spans="1:2" x14ac:dyDescent="0.25">
      <c r="A38" s="9" t="s">
        <v>216</v>
      </c>
      <c r="B38" s="22">
        <v>4.0217602978257396</v>
      </c>
    </row>
    <row r="39" spans="1:2" x14ac:dyDescent="0.25">
      <c r="A39" s="9" t="s">
        <v>225</v>
      </c>
      <c r="B39" s="22">
        <v>4.5322918585841396</v>
      </c>
    </row>
    <row r="40" spans="1:2" x14ac:dyDescent="0.25">
      <c r="A40" s="9" t="s">
        <v>215</v>
      </c>
      <c r="B40" s="22">
        <v>4.5441681066323198</v>
      </c>
    </row>
    <row r="41" spans="1:2" x14ac:dyDescent="0.25">
      <c r="A41" s="9" t="s">
        <v>240</v>
      </c>
      <c r="B41" s="22">
        <v>4.7962476754844801</v>
      </c>
    </row>
    <row r="42" spans="1:2" x14ac:dyDescent="0.25">
      <c r="A42" s="9" t="s">
        <v>234</v>
      </c>
      <c r="B42" s="22">
        <v>6.0834849645661802</v>
      </c>
    </row>
    <row r="43" spans="1:2" x14ac:dyDescent="0.25">
      <c r="A43" s="9" t="s">
        <v>237</v>
      </c>
      <c r="B43" s="22">
        <v>6.1715831778394898</v>
      </c>
    </row>
    <row r="44" spans="1:2" x14ac:dyDescent="0.25">
      <c r="A44" s="9" t="s">
        <v>239</v>
      </c>
      <c r="B44" s="22">
        <v>6.47449758467467</v>
      </c>
    </row>
    <row r="45" spans="1:2" x14ac:dyDescent="0.25">
      <c r="A45" s="2"/>
      <c r="B45" s="2"/>
    </row>
    <row r="46" spans="1:2" x14ac:dyDescent="0.25">
      <c r="A46" s="12" t="s">
        <v>241</v>
      </c>
      <c r="B46" s="2"/>
    </row>
    <row r="47" spans="1:2" x14ac:dyDescent="0.25">
      <c r="A47" s="12" t="s">
        <v>245</v>
      </c>
      <c r="B47" s="2"/>
    </row>
  </sheetData>
  <pageMargins left="0.75" right="0.75" top="1" bottom="1" header="0.511811023622047" footer="0.511811023622047"/>
  <pageSetup fitToHeight="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E49"/>
  <sheetViews>
    <sheetView showGridLines="0" zoomScaleNormal="100" workbookViewId="0"/>
  </sheetViews>
  <sheetFormatPr defaultColWidth="8.7109375" defaultRowHeight="15" x14ac:dyDescent="0.25"/>
  <cols>
    <col min="1" max="1" width="10" customWidth="1"/>
    <col min="2" max="2" width="16" customWidth="1"/>
    <col min="3" max="3" width="22" customWidth="1"/>
    <col min="4" max="5" width="26" customWidth="1"/>
  </cols>
  <sheetData>
    <row r="1" spans="1:5" ht="16.5" x14ac:dyDescent="0.25">
      <c r="A1" s="8" t="s">
        <v>246</v>
      </c>
      <c r="B1" s="2"/>
      <c r="C1" s="2"/>
      <c r="D1" s="2"/>
      <c r="E1" s="2"/>
    </row>
    <row r="2" spans="1:5" x14ac:dyDescent="0.25">
      <c r="A2" s="3" t="s">
        <v>247</v>
      </c>
      <c r="B2" s="2"/>
      <c r="C2" s="2"/>
      <c r="D2" s="2"/>
      <c r="E2" s="2"/>
    </row>
    <row r="3" spans="1:5" x14ac:dyDescent="0.25">
      <c r="A3" s="2"/>
      <c r="B3" s="2"/>
      <c r="C3" s="2"/>
      <c r="D3" s="2"/>
      <c r="E3" s="2"/>
    </row>
    <row r="4" spans="1:5" ht="42" customHeight="1" x14ac:dyDescent="0.25">
      <c r="A4" s="6" t="s">
        <v>178</v>
      </c>
      <c r="B4" s="7" t="s">
        <v>183</v>
      </c>
      <c r="C4" s="7" t="s">
        <v>78</v>
      </c>
      <c r="D4" s="7" t="s">
        <v>184</v>
      </c>
      <c r="E4" s="7" t="s">
        <v>185</v>
      </c>
    </row>
    <row r="5" spans="1:5" x14ac:dyDescent="0.25">
      <c r="A5" s="20">
        <v>2010</v>
      </c>
      <c r="B5" s="10">
        <v>-3326</v>
      </c>
      <c r="C5" s="10"/>
      <c r="D5" s="10"/>
      <c r="E5" s="10"/>
    </row>
    <row r="6" spans="1:5" x14ac:dyDescent="0.25">
      <c r="A6" s="20">
        <v>2011</v>
      </c>
      <c r="B6" s="10">
        <v>-3652</v>
      </c>
      <c r="C6" s="10"/>
      <c r="D6" s="10"/>
      <c r="E6" s="10"/>
    </row>
    <row r="7" spans="1:5" x14ac:dyDescent="0.25">
      <c r="A7" s="20">
        <v>2012</v>
      </c>
      <c r="B7" s="10">
        <v>-3210</v>
      </c>
      <c r="C7" s="10"/>
      <c r="D7" s="10"/>
      <c r="E7" s="10"/>
    </row>
    <row r="8" spans="1:5" x14ac:dyDescent="0.25">
      <c r="A8" s="20">
        <v>2013</v>
      </c>
      <c r="B8" s="10">
        <v>-4072</v>
      </c>
      <c r="C8" s="10"/>
      <c r="D8" s="10"/>
      <c r="E8" s="10"/>
    </row>
    <row r="9" spans="1:5" x14ac:dyDescent="0.25">
      <c r="A9" s="20">
        <v>2014</v>
      </c>
      <c r="B9" s="10">
        <v>-3229</v>
      </c>
      <c r="C9" s="10"/>
      <c r="D9" s="10"/>
      <c r="E9" s="10"/>
    </row>
    <row r="10" spans="1:5" x14ac:dyDescent="0.25">
      <c r="A10" s="20">
        <v>2015</v>
      </c>
      <c r="B10" s="10">
        <v>-4607</v>
      </c>
      <c r="C10" s="10"/>
      <c r="D10" s="10"/>
      <c r="E10" s="10"/>
    </row>
    <row r="11" spans="1:5" x14ac:dyDescent="0.25">
      <c r="A11" s="20">
        <v>2016</v>
      </c>
      <c r="B11" s="10">
        <v>-3253</v>
      </c>
      <c r="C11" s="10"/>
      <c r="D11" s="10"/>
      <c r="E11" s="10"/>
    </row>
    <row r="12" spans="1:5" x14ac:dyDescent="0.25">
      <c r="A12" s="20">
        <v>2017</v>
      </c>
      <c r="B12" s="10">
        <v>-5862</v>
      </c>
      <c r="C12" s="10"/>
      <c r="D12" s="10"/>
      <c r="E12" s="10"/>
    </row>
    <row r="13" spans="1:5" x14ac:dyDescent="0.25">
      <c r="A13" s="20">
        <v>2018</v>
      </c>
      <c r="B13" s="10">
        <v>-5227</v>
      </c>
      <c r="C13" s="10"/>
      <c r="D13" s="10"/>
      <c r="E13" s="10"/>
    </row>
    <row r="14" spans="1:5" x14ac:dyDescent="0.25">
      <c r="A14" s="20">
        <v>2019</v>
      </c>
      <c r="B14" s="10">
        <v>-4753</v>
      </c>
      <c r="C14" s="10"/>
      <c r="D14" s="10"/>
      <c r="E14" s="10"/>
    </row>
    <row r="15" spans="1:5" x14ac:dyDescent="0.25">
      <c r="A15" s="20">
        <v>2020</v>
      </c>
      <c r="B15" s="10">
        <v>-6864</v>
      </c>
      <c r="C15" s="10"/>
      <c r="D15" s="10"/>
      <c r="E15" s="10"/>
    </row>
    <row r="16" spans="1:5" x14ac:dyDescent="0.25">
      <c r="A16" s="20">
        <v>2021</v>
      </c>
      <c r="B16" s="10">
        <v>-10702</v>
      </c>
      <c r="C16" s="10"/>
      <c r="D16" s="10"/>
      <c r="E16" s="10"/>
    </row>
    <row r="17" spans="1:5" x14ac:dyDescent="0.25">
      <c r="A17" s="20">
        <v>2022</v>
      </c>
      <c r="B17" s="10">
        <v>-10500</v>
      </c>
      <c r="C17" s="10"/>
      <c r="D17" s="10"/>
      <c r="E17" s="10"/>
    </row>
    <row r="18" spans="1:5" x14ac:dyDescent="0.25">
      <c r="A18" s="20">
        <v>2023</v>
      </c>
      <c r="B18" s="10">
        <v>-8227</v>
      </c>
      <c r="C18" s="10"/>
      <c r="D18" s="10"/>
      <c r="E18" s="10"/>
    </row>
    <row r="19" spans="1:5" x14ac:dyDescent="0.25">
      <c r="A19" s="20">
        <v>2024</v>
      </c>
      <c r="B19" s="10">
        <v>-8558</v>
      </c>
      <c r="C19" s="10"/>
      <c r="D19" s="10"/>
      <c r="E19" s="10"/>
    </row>
    <row r="20" spans="1:5" x14ac:dyDescent="0.25">
      <c r="A20" s="20">
        <v>2025</v>
      </c>
      <c r="B20" s="10">
        <v>-8583</v>
      </c>
      <c r="C20" s="10">
        <v>-8583</v>
      </c>
      <c r="D20" s="10">
        <v>-8583</v>
      </c>
      <c r="E20" s="10">
        <v>-8583</v>
      </c>
    </row>
    <row r="21" spans="1:5" x14ac:dyDescent="0.25">
      <c r="A21" s="20">
        <v>2026</v>
      </c>
      <c r="B21" s="10"/>
      <c r="C21" s="10">
        <v>-8733</v>
      </c>
      <c r="D21" s="10">
        <v>-8717</v>
      </c>
      <c r="E21" s="10">
        <v>-8751</v>
      </c>
    </row>
    <row r="22" spans="1:5" x14ac:dyDescent="0.25">
      <c r="A22" s="20">
        <v>2027</v>
      </c>
      <c r="B22" s="10"/>
      <c r="C22" s="10">
        <v>-8952</v>
      </c>
      <c r="D22" s="10">
        <v>-8941</v>
      </c>
      <c r="E22" s="10">
        <v>-8962</v>
      </c>
    </row>
    <row r="23" spans="1:5" x14ac:dyDescent="0.25">
      <c r="A23" s="20">
        <v>2028</v>
      </c>
      <c r="B23" s="10"/>
      <c r="C23" s="10">
        <v>-9251</v>
      </c>
      <c r="D23" s="10">
        <v>-9271</v>
      </c>
      <c r="E23" s="10">
        <v>-9227</v>
      </c>
    </row>
    <row r="24" spans="1:5" x14ac:dyDescent="0.25">
      <c r="A24" s="20">
        <v>2029</v>
      </c>
      <c r="B24" s="10"/>
      <c r="C24" s="10">
        <v>-9552</v>
      </c>
      <c r="D24" s="10">
        <v>-9591</v>
      </c>
      <c r="E24" s="10">
        <v>-9504</v>
      </c>
    </row>
    <row r="25" spans="1:5" x14ac:dyDescent="0.25">
      <c r="A25" s="20">
        <v>2030</v>
      </c>
      <c r="B25" s="10"/>
      <c r="C25" s="10">
        <v>-9855</v>
      </c>
      <c r="D25" s="10">
        <v>-9924</v>
      </c>
      <c r="E25" s="10">
        <v>-9773</v>
      </c>
    </row>
    <row r="26" spans="1:5" x14ac:dyDescent="0.25">
      <c r="A26" s="20">
        <v>2031</v>
      </c>
      <c r="B26" s="10"/>
      <c r="C26" s="10">
        <v>-10157</v>
      </c>
      <c r="D26" s="10">
        <v>-10257</v>
      </c>
      <c r="E26" s="10">
        <v>-10037</v>
      </c>
    </row>
    <row r="27" spans="1:5" x14ac:dyDescent="0.25">
      <c r="A27" s="20">
        <v>2032</v>
      </c>
      <c r="B27" s="10"/>
      <c r="C27" s="10">
        <v>-10484</v>
      </c>
      <c r="D27" s="10">
        <v>-10618</v>
      </c>
      <c r="E27" s="10">
        <v>-10326</v>
      </c>
    </row>
    <row r="28" spans="1:5" x14ac:dyDescent="0.25">
      <c r="A28" s="20">
        <v>2033</v>
      </c>
      <c r="B28" s="10"/>
      <c r="C28" s="10">
        <v>-10807</v>
      </c>
      <c r="D28" s="10">
        <v>-10976</v>
      </c>
      <c r="E28" s="10">
        <v>-10610</v>
      </c>
    </row>
    <row r="29" spans="1:5" x14ac:dyDescent="0.25">
      <c r="A29" s="20">
        <v>2034</v>
      </c>
      <c r="B29" s="10"/>
      <c r="C29" s="10">
        <v>-11119</v>
      </c>
      <c r="D29" s="10">
        <v>-11323</v>
      </c>
      <c r="E29" s="10">
        <v>-10880</v>
      </c>
    </row>
    <row r="30" spans="1:5" x14ac:dyDescent="0.25">
      <c r="A30" s="20">
        <v>2035</v>
      </c>
      <c r="B30" s="10"/>
      <c r="C30" s="10">
        <v>-11455</v>
      </c>
      <c r="D30" s="10">
        <v>-11693</v>
      </c>
      <c r="E30" s="10">
        <v>-11176</v>
      </c>
    </row>
    <row r="31" spans="1:5" x14ac:dyDescent="0.25">
      <c r="A31" s="20">
        <v>2036</v>
      </c>
      <c r="B31" s="10"/>
      <c r="C31" s="10">
        <v>-11761</v>
      </c>
      <c r="D31" s="10">
        <v>-12037</v>
      </c>
      <c r="E31" s="10">
        <v>-11440</v>
      </c>
    </row>
    <row r="32" spans="1:5" x14ac:dyDescent="0.25">
      <c r="A32" s="20">
        <v>2037</v>
      </c>
      <c r="B32" s="10"/>
      <c r="C32" s="10">
        <v>-12066</v>
      </c>
      <c r="D32" s="10">
        <v>-12381</v>
      </c>
      <c r="E32" s="10">
        <v>-11701</v>
      </c>
    </row>
    <row r="33" spans="1:5" x14ac:dyDescent="0.25">
      <c r="A33" s="20">
        <v>2038</v>
      </c>
      <c r="B33" s="10"/>
      <c r="C33" s="10">
        <v>-12369</v>
      </c>
      <c r="D33" s="10">
        <v>-12722</v>
      </c>
      <c r="E33" s="10">
        <v>-11960</v>
      </c>
    </row>
    <row r="34" spans="1:5" x14ac:dyDescent="0.25">
      <c r="A34" s="20">
        <v>2039</v>
      </c>
      <c r="B34" s="10"/>
      <c r="C34" s="10">
        <v>-12672</v>
      </c>
      <c r="D34" s="10">
        <v>-13066</v>
      </c>
      <c r="E34" s="10">
        <v>-12218</v>
      </c>
    </row>
    <row r="35" spans="1:5" x14ac:dyDescent="0.25">
      <c r="A35" s="20">
        <v>2040</v>
      </c>
      <c r="B35" s="10"/>
      <c r="C35" s="10">
        <v>-12924</v>
      </c>
      <c r="D35" s="10">
        <v>-13358</v>
      </c>
      <c r="E35" s="10">
        <v>-12425</v>
      </c>
    </row>
    <row r="36" spans="1:5" x14ac:dyDescent="0.25">
      <c r="A36" s="20">
        <v>2041</v>
      </c>
      <c r="B36" s="10"/>
      <c r="C36" s="10">
        <v>-13156</v>
      </c>
      <c r="D36" s="10">
        <v>-13632</v>
      </c>
      <c r="E36" s="10">
        <v>-12612</v>
      </c>
    </row>
    <row r="37" spans="1:5" x14ac:dyDescent="0.25">
      <c r="A37" s="20">
        <v>2042</v>
      </c>
      <c r="B37" s="10"/>
      <c r="C37" s="10">
        <v>-13363</v>
      </c>
      <c r="D37" s="10">
        <v>-13876</v>
      </c>
      <c r="E37" s="10">
        <v>-12776</v>
      </c>
    </row>
    <row r="38" spans="1:5" x14ac:dyDescent="0.25">
      <c r="A38" s="20">
        <v>2043</v>
      </c>
      <c r="B38" s="10"/>
      <c r="C38" s="10">
        <v>-13543</v>
      </c>
      <c r="D38" s="10">
        <v>-14094</v>
      </c>
      <c r="E38" s="10">
        <v>-12916</v>
      </c>
    </row>
    <row r="39" spans="1:5" x14ac:dyDescent="0.25">
      <c r="A39" s="20">
        <v>2044</v>
      </c>
      <c r="B39" s="10"/>
      <c r="C39" s="10">
        <v>-13665</v>
      </c>
      <c r="D39" s="10">
        <v>-14252</v>
      </c>
      <c r="E39" s="10">
        <v>-13000</v>
      </c>
    </row>
    <row r="40" spans="1:5" x14ac:dyDescent="0.25">
      <c r="A40" s="20">
        <v>2045</v>
      </c>
      <c r="B40" s="10"/>
      <c r="C40" s="10">
        <v>-13735</v>
      </c>
      <c r="D40" s="10">
        <v>-14354</v>
      </c>
      <c r="E40" s="10">
        <v>-13036</v>
      </c>
    </row>
    <row r="41" spans="1:5" x14ac:dyDescent="0.25">
      <c r="A41" s="20">
        <v>2046</v>
      </c>
      <c r="B41" s="10"/>
      <c r="C41" s="10">
        <v>-13780</v>
      </c>
      <c r="D41" s="10">
        <v>-14429</v>
      </c>
      <c r="E41" s="10">
        <v>-13051</v>
      </c>
    </row>
    <row r="42" spans="1:5" x14ac:dyDescent="0.25">
      <c r="A42" s="20">
        <v>2047</v>
      </c>
      <c r="B42" s="10"/>
      <c r="C42" s="10">
        <v>-13770</v>
      </c>
      <c r="D42" s="10">
        <v>-14444</v>
      </c>
      <c r="E42" s="10">
        <v>-13015</v>
      </c>
    </row>
    <row r="43" spans="1:5" x14ac:dyDescent="0.25">
      <c r="A43" s="20">
        <v>2048</v>
      </c>
      <c r="B43" s="10"/>
      <c r="C43" s="10">
        <v>-13746</v>
      </c>
      <c r="D43" s="10">
        <v>-14442</v>
      </c>
      <c r="E43" s="10">
        <v>-12968</v>
      </c>
    </row>
    <row r="44" spans="1:5" x14ac:dyDescent="0.25">
      <c r="A44" s="20">
        <v>2049</v>
      </c>
      <c r="B44" s="10"/>
      <c r="C44" s="10">
        <v>-13659</v>
      </c>
      <c r="D44" s="10">
        <v>-14374</v>
      </c>
      <c r="E44" s="10">
        <v>-12861</v>
      </c>
    </row>
    <row r="45" spans="1:5" x14ac:dyDescent="0.25">
      <c r="A45" s="20">
        <v>2050</v>
      </c>
      <c r="B45" s="10"/>
      <c r="C45" s="10">
        <v>-13551</v>
      </c>
      <c r="D45" s="10">
        <v>-14283</v>
      </c>
      <c r="E45" s="10">
        <v>-12735</v>
      </c>
    </row>
    <row r="46" spans="1:5" x14ac:dyDescent="0.25">
      <c r="A46" s="2"/>
      <c r="B46" s="2"/>
      <c r="C46" s="2"/>
      <c r="D46" s="2"/>
      <c r="E46" s="2"/>
    </row>
    <row r="47" spans="1:5" x14ac:dyDescent="0.25">
      <c r="A47" s="12" t="s">
        <v>72</v>
      </c>
      <c r="B47" s="2"/>
      <c r="C47" s="2"/>
      <c r="D47" s="2"/>
      <c r="E47" s="2"/>
    </row>
    <row r="48" spans="1:5" x14ac:dyDescent="0.25">
      <c r="A48" s="12" t="s">
        <v>245</v>
      </c>
      <c r="B48" s="2"/>
      <c r="C48" s="2"/>
      <c r="D48" s="2"/>
      <c r="E48" s="2"/>
    </row>
    <row r="49" spans="1:5" x14ac:dyDescent="0.25">
      <c r="A49" s="12" t="s">
        <v>248</v>
      </c>
      <c r="B49" s="2"/>
      <c r="C49" s="2"/>
      <c r="D49" s="2"/>
      <c r="E49" s="2"/>
    </row>
  </sheetData>
  <pageMargins left="0.75" right="0.75" top="1" bottom="1" header="0.511811023622047" footer="0.511811023622047"/>
  <pageSetup fitToHeight="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46"/>
  <sheetViews>
    <sheetView showGridLines="0" zoomScaleNormal="100" workbookViewId="0"/>
  </sheetViews>
  <sheetFormatPr defaultColWidth="8.7109375" defaultRowHeight="15" x14ac:dyDescent="0.25"/>
  <cols>
    <col min="1" max="1" width="28" customWidth="1"/>
    <col min="2" max="2" width="30" customWidth="1"/>
  </cols>
  <sheetData>
    <row r="1" spans="1:2" ht="16.5" x14ac:dyDescent="0.25">
      <c r="A1" s="8" t="s">
        <v>249</v>
      </c>
      <c r="B1" s="2"/>
    </row>
    <row r="2" spans="1:2" x14ac:dyDescent="0.25">
      <c r="A2" s="3" t="s">
        <v>250</v>
      </c>
      <c r="B2" s="2"/>
    </row>
    <row r="3" spans="1:2" x14ac:dyDescent="0.25">
      <c r="A3" s="2"/>
      <c r="B3" s="2"/>
    </row>
    <row r="4" spans="1:2" ht="42" customHeight="1" x14ac:dyDescent="0.25">
      <c r="A4" s="6" t="s">
        <v>199</v>
      </c>
      <c r="B4" s="7" t="s">
        <v>251</v>
      </c>
    </row>
    <row r="5" spans="1:2" x14ac:dyDescent="0.25">
      <c r="A5" s="9" t="s">
        <v>201</v>
      </c>
      <c r="B5" s="22">
        <v>-7.1544705368719601</v>
      </c>
    </row>
    <row r="6" spans="1:2" x14ac:dyDescent="0.25">
      <c r="A6" s="9" t="s">
        <v>202</v>
      </c>
      <c r="B6" s="22">
        <v>-5.3973454939891301</v>
      </c>
    </row>
    <row r="7" spans="1:2" x14ac:dyDescent="0.25">
      <c r="A7" s="9" t="s">
        <v>203</v>
      </c>
      <c r="B7" s="22">
        <v>-3.1678219044712801</v>
      </c>
    </row>
    <row r="8" spans="1:2" x14ac:dyDescent="0.25">
      <c r="A8" s="9" t="s">
        <v>209</v>
      </c>
      <c r="B8" s="22">
        <v>-2.0520827424701902</v>
      </c>
    </row>
    <row r="9" spans="1:2" x14ac:dyDescent="0.25">
      <c r="A9" s="9" t="s">
        <v>207</v>
      </c>
      <c r="B9" s="22">
        <v>-1.0481386778745001</v>
      </c>
    </row>
    <row r="10" spans="1:2" x14ac:dyDescent="0.25">
      <c r="A10" s="9" t="s">
        <v>215</v>
      </c>
      <c r="B10" s="22">
        <v>-1.0152244723624</v>
      </c>
    </row>
    <row r="11" spans="1:2" x14ac:dyDescent="0.25">
      <c r="A11" s="9" t="s">
        <v>216</v>
      </c>
      <c r="B11" s="22">
        <v>-0.23115890530830899</v>
      </c>
    </row>
    <row r="12" spans="1:2" x14ac:dyDescent="0.25">
      <c r="A12" s="9" t="s">
        <v>208</v>
      </c>
      <c r="B12" s="22">
        <v>0.25372154130930102</v>
      </c>
    </row>
    <row r="13" spans="1:2" x14ac:dyDescent="0.25">
      <c r="A13" s="9" t="s">
        <v>211</v>
      </c>
      <c r="B13" s="22">
        <v>0.354623344609865</v>
      </c>
    </row>
    <row r="14" spans="1:2" x14ac:dyDescent="0.25">
      <c r="A14" s="9" t="s">
        <v>212</v>
      </c>
      <c r="B14" s="22">
        <v>0.452120973334107</v>
      </c>
    </row>
    <row r="15" spans="1:2" x14ac:dyDescent="0.25">
      <c r="A15" s="9" t="s">
        <v>210</v>
      </c>
      <c r="B15" s="22">
        <v>0.69419701478555995</v>
      </c>
    </row>
    <row r="16" spans="1:2" x14ac:dyDescent="0.25">
      <c r="A16" s="9" t="s">
        <v>220</v>
      </c>
      <c r="B16" s="22">
        <v>1.0170863771505401</v>
      </c>
    </row>
    <row r="17" spans="1:2" x14ac:dyDescent="0.25">
      <c r="A17" s="9" t="s">
        <v>213</v>
      </c>
      <c r="B17" s="22">
        <v>1.3273863888722599</v>
      </c>
    </row>
    <row r="18" spans="1:2" x14ac:dyDescent="0.25">
      <c r="A18" s="9" t="s">
        <v>204</v>
      </c>
      <c r="B18" s="22">
        <v>1.8774080964822</v>
      </c>
    </row>
    <row r="19" spans="1:2" x14ac:dyDescent="0.25">
      <c r="A19" s="9" t="s">
        <v>205</v>
      </c>
      <c r="B19" s="22">
        <v>1.89799081878954</v>
      </c>
    </row>
    <row r="20" spans="1:2" x14ac:dyDescent="0.25">
      <c r="A20" s="9" t="s">
        <v>206</v>
      </c>
      <c r="B20" s="22">
        <v>2.2669741073096001</v>
      </c>
    </row>
    <row r="21" spans="1:2" x14ac:dyDescent="0.25">
      <c r="A21" s="9" t="s">
        <v>214</v>
      </c>
      <c r="B21" s="22">
        <v>2.85260946597533</v>
      </c>
    </row>
    <row r="22" spans="1:2" x14ac:dyDescent="0.25">
      <c r="A22" s="9" t="s">
        <v>219</v>
      </c>
      <c r="B22" s="22">
        <v>3.0202528795118599</v>
      </c>
    </row>
    <row r="23" spans="1:2" x14ac:dyDescent="0.25">
      <c r="A23" s="9" t="s">
        <v>225</v>
      </c>
      <c r="B23" s="22">
        <v>3.2753395750740601</v>
      </c>
    </row>
    <row r="24" spans="1:2" x14ac:dyDescent="0.25">
      <c r="A24" s="9" t="s">
        <v>221</v>
      </c>
      <c r="B24" s="22">
        <v>3.7986721171118099</v>
      </c>
    </row>
    <row r="25" spans="1:2" x14ac:dyDescent="0.25">
      <c r="A25" s="9" t="s">
        <v>218</v>
      </c>
      <c r="B25" s="22">
        <v>4.2679629455468797</v>
      </c>
    </row>
    <row r="26" spans="1:2" x14ac:dyDescent="0.25">
      <c r="A26" s="9" t="s">
        <v>224</v>
      </c>
      <c r="B26" s="22">
        <v>4.5334953515054304</v>
      </c>
    </row>
    <row r="27" spans="1:2" x14ac:dyDescent="0.25">
      <c r="A27" s="9" t="s">
        <v>217</v>
      </c>
      <c r="B27" s="22">
        <v>4.9551339257528699</v>
      </c>
    </row>
    <row r="28" spans="1:2" x14ac:dyDescent="0.25">
      <c r="A28" s="9" t="s">
        <v>223</v>
      </c>
      <c r="B28" s="22">
        <v>4.9940375992938302</v>
      </c>
    </row>
    <row r="29" spans="1:2" x14ac:dyDescent="0.25">
      <c r="A29" s="9" t="s">
        <v>222</v>
      </c>
      <c r="B29" s="22">
        <v>5.22927205264478</v>
      </c>
    </row>
    <row r="30" spans="1:2" x14ac:dyDescent="0.25">
      <c r="A30" s="9" t="s">
        <v>228</v>
      </c>
      <c r="B30" s="22">
        <v>5.6723833371052699</v>
      </c>
    </row>
    <row r="31" spans="1:2" x14ac:dyDescent="0.25">
      <c r="A31" s="9" t="s">
        <v>227</v>
      </c>
      <c r="B31" s="22">
        <v>6.2542891571907404</v>
      </c>
    </row>
    <row r="32" spans="1:2" x14ac:dyDescent="0.25">
      <c r="A32" s="9" t="s">
        <v>229</v>
      </c>
      <c r="B32" s="22">
        <v>6.5667502051823199</v>
      </c>
    </row>
    <row r="33" spans="1:2" x14ac:dyDescent="0.25">
      <c r="A33" s="9" t="s">
        <v>230</v>
      </c>
      <c r="B33" s="22">
        <v>7.0241076620338596</v>
      </c>
    </row>
    <row r="34" spans="1:2" x14ac:dyDescent="0.25">
      <c r="A34" s="9" t="s">
        <v>226</v>
      </c>
      <c r="B34" s="22">
        <v>7.2744541958783504</v>
      </c>
    </row>
    <row r="35" spans="1:2" x14ac:dyDescent="0.25">
      <c r="A35" s="9" t="s">
        <v>231</v>
      </c>
      <c r="B35" s="22">
        <v>8.8098875929834293</v>
      </c>
    </row>
    <row r="36" spans="1:2" x14ac:dyDescent="0.25">
      <c r="A36" s="9" t="s">
        <v>234</v>
      </c>
      <c r="B36" s="22">
        <v>8.8154807508140198</v>
      </c>
    </row>
    <row r="37" spans="1:2" x14ac:dyDescent="0.25">
      <c r="A37" s="9" t="s">
        <v>233</v>
      </c>
      <c r="B37" s="22">
        <v>9.8445330694285396</v>
      </c>
    </row>
    <row r="38" spans="1:2" x14ac:dyDescent="0.25">
      <c r="A38" s="9" t="s">
        <v>232</v>
      </c>
      <c r="B38" s="22">
        <v>9.9315680713100303</v>
      </c>
    </row>
    <row r="39" spans="1:2" x14ac:dyDescent="0.25">
      <c r="A39" s="9" t="s">
        <v>237</v>
      </c>
      <c r="B39" s="22">
        <v>10.184102226987299</v>
      </c>
    </row>
    <row r="40" spans="1:2" x14ac:dyDescent="0.25">
      <c r="A40" s="9" t="s">
        <v>236</v>
      </c>
      <c r="B40" s="22">
        <v>12.1664097416354</v>
      </c>
    </row>
    <row r="41" spans="1:2" x14ac:dyDescent="0.25">
      <c r="A41" s="9" t="s">
        <v>235</v>
      </c>
      <c r="B41" s="22">
        <v>12.945712244372499</v>
      </c>
    </row>
    <row r="42" spans="1:2" x14ac:dyDescent="0.25">
      <c r="A42" s="9" t="s">
        <v>239</v>
      </c>
      <c r="B42" s="22">
        <v>14.5363592062634</v>
      </c>
    </row>
    <row r="43" spans="1:2" x14ac:dyDescent="0.25">
      <c r="A43" s="9" t="s">
        <v>238</v>
      </c>
      <c r="B43" s="22">
        <v>14.7824320520482</v>
      </c>
    </row>
    <row r="44" spans="1:2" x14ac:dyDescent="0.25">
      <c r="A44" s="9" t="s">
        <v>240</v>
      </c>
      <c r="B44" s="22">
        <v>18.8353912659156</v>
      </c>
    </row>
    <row r="45" spans="1:2" x14ac:dyDescent="0.25">
      <c r="A45" s="2"/>
      <c r="B45" s="2"/>
    </row>
    <row r="46" spans="1:2" x14ac:dyDescent="0.25">
      <c r="A46" s="12" t="s">
        <v>241</v>
      </c>
      <c r="B46" s="2"/>
    </row>
  </sheetData>
  <pageMargins left="0.75" right="0.75" top="1" bottom="1" header="0.511811023622047" footer="0.511811023622047"/>
  <pageSetup fitToHeight="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E23"/>
  <sheetViews>
    <sheetView showGridLines="0" zoomScaleNormal="100" workbookViewId="0"/>
  </sheetViews>
  <sheetFormatPr defaultColWidth="8.7109375" defaultRowHeight="15" x14ac:dyDescent="0.25"/>
  <cols>
    <col min="1" max="1" width="16" customWidth="1"/>
    <col min="2" max="5" width="14" customWidth="1"/>
  </cols>
  <sheetData>
    <row r="1" spans="1:5" ht="16.5" x14ac:dyDescent="0.25">
      <c r="A1" s="8" t="s">
        <v>252</v>
      </c>
      <c r="B1" s="2"/>
      <c r="C1" s="2"/>
      <c r="D1" s="2"/>
      <c r="E1" s="2"/>
    </row>
    <row r="2" spans="1:5" x14ac:dyDescent="0.25">
      <c r="A2" s="3" t="s">
        <v>253</v>
      </c>
      <c r="B2" s="2"/>
      <c r="C2" s="2"/>
      <c r="D2" s="2"/>
      <c r="E2" s="2"/>
    </row>
    <row r="3" spans="1:5" x14ac:dyDescent="0.25">
      <c r="A3" s="2"/>
      <c r="B3" s="2"/>
      <c r="C3" s="2"/>
      <c r="D3" s="2"/>
      <c r="E3" s="2"/>
    </row>
    <row r="4" spans="1:5" ht="42" customHeight="1" x14ac:dyDescent="0.25">
      <c r="A4" s="6" t="s">
        <v>77</v>
      </c>
      <c r="B4" s="7" t="s">
        <v>254</v>
      </c>
      <c r="C4" s="7" t="s">
        <v>255</v>
      </c>
      <c r="D4" s="7" t="s">
        <v>256</v>
      </c>
      <c r="E4" s="7" t="s">
        <v>257</v>
      </c>
    </row>
    <row r="5" spans="1:5" x14ac:dyDescent="0.25">
      <c r="A5" s="9" t="s">
        <v>258</v>
      </c>
      <c r="B5" s="22">
        <v>3.7882596847979202</v>
      </c>
      <c r="C5" s="22">
        <v>3.2522815841781698</v>
      </c>
      <c r="D5" s="22">
        <v>3.2205965423140901</v>
      </c>
      <c r="E5" s="22">
        <v>1.7621514400623599</v>
      </c>
    </row>
    <row r="6" spans="1:5" x14ac:dyDescent="0.25">
      <c r="A6" s="9" t="s">
        <v>259</v>
      </c>
      <c r="B6" s="22">
        <v>-1.66159731958273</v>
      </c>
      <c r="C6" s="22">
        <v>1.40196667404433</v>
      </c>
      <c r="D6" s="22">
        <v>2.5056631686006199</v>
      </c>
      <c r="E6" s="22">
        <v>2.6432010863369602</v>
      </c>
    </row>
    <row r="7" spans="1:5" x14ac:dyDescent="0.25">
      <c r="A7" s="9" t="s">
        <v>260</v>
      </c>
      <c r="B7" s="22">
        <v>-5.0377573187131501</v>
      </c>
      <c r="C7" s="22">
        <v>-0.57411655603279999</v>
      </c>
      <c r="D7" s="22">
        <v>-2.0051764252378299</v>
      </c>
      <c r="E7" s="22">
        <v>1.8607922341924701</v>
      </c>
    </row>
    <row r="8" spans="1:5" x14ac:dyDescent="0.25">
      <c r="A8" s="9" t="s">
        <v>261</v>
      </c>
      <c r="B8" s="22">
        <v>-8.1744693485409599</v>
      </c>
      <c r="C8" s="22">
        <v>-1.9449621070940499</v>
      </c>
      <c r="D8" s="22">
        <v>-1.70715161473017</v>
      </c>
      <c r="E8" s="22">
        <v>6.8776460018196302</v>
      </c>
    </row>
    <row r="9" spans="1:5" x14ac:dyDescent="0.25">
      <c r="A9" s="9" t="s">
        <v>262</v>
      </c>
      <c r="B9" s="22">
        <v>-19.586684603715302</v>
      </c>
      <c r="C9" s="22">
        <v>-9.3660028591376001</v>
      </c>
      <c r="D9" s="22">
        <v>-3.96677152968934</v>
      </c>
      <c r="E9" s="22">
        <v>-0.85080020999552197</v>
      </c>
    </row>
    <row r="10" spans="1:5" x14ac:dyDescent="0.25">
      <c r="A10" s="9" t="s">
        <v>263</v>
      </c>
      <c r="B10" s="22">
        <v>-19.540530227619598</v>
      </c>
      <c r="C10" s="22">
        <v>-12.086151766774501</v>
      </c>
      <c r="D10" s="22">
        <v>-7.1982309113068403</v>
      </c>
      <c r="E10" s="22">
        <v>1.5309170006371899</v>
      </c>
    </row>
    <row r="11" spans="1:5" x14ac:dyDescent="0.25">
      <c r="A11" s="9" t="s">
        <v>264</v>
      </c>
      <c r="B11" s="22">
        <v>-9.0809998431035801</v>
      </c>
      <c r="C11" s="22">
        <v>-1.5925325759093001</v>
      </c>
      <c r="D11" s="22">
        <v>-0.79783548836429097</v>
      </c>
      <c r="E11" s="22">
        <v>9.7500174308079508</v>
      </c>
    </row>
    <row r="12" spans="1:5" x14ac:dyDescent="0.25">
      <c r="A12" s="9" t="s">
        <v>265</v>
      </c>
      <c r="B12" s="22">
        <v>-8.5948603351955306</v>
      </c>
      <c r="C12" s="22">
        <v>1.1710816069099701</v>
      </c>
      <c r="D12" s="22">
        <v>0.92659610299334305</v>
      </c>
      <c r="E12" s="22">
        <v>7.6034868717500101</v>
      </c>
    </row>
    <row r="13" spans="1:5" x14ac:dyDescent="0.25">
      <c r="A13" s="9" t="s">
        <v>266</v>
      </c>
      <c r="B13" s="22">
        <v>-7.6898346918880804</v>
      </c>
      <c r="C13" s="22">
        <v>-0.56073878878522398</v>
      </c>
      <c r="D13" s="22">
        <v>-1.6814979606970699</v>
      </c>
      <c r="E13" s="22">
        <v>4.28725699680641</v>
      </c>
    </row>
    <row r="14" spans="1:5" x14ac:dyDescent="0.25">
      <c r="A14" s="9" t="s">
        <v>267</v>
      </c>
      <c r="B14" s="22">
        <v>-6.5459023086141697</v>
      </c>
      <c r="C14" s="22">
        <v>-0.60160120830505603</v>
      </c>
      <c r="D14" s="22">
        <v>-1.90837852189164</v>
      </c>
      <c r="E14" s="22">
        <v>3.9682854799290501</v>
      </c>
    </row>
    <row r="15" spans="1:5" x14ac:dyDescent="0.25">
      <c r="A15" s="9" t="s">
        <v>268</v>
      </c>
      <c r="B15" s="22">
        <v>-5.3086698247988604</v>
      </c>
      <c r="C15" s="22">
        <v>-2.13379367847475</v>
      </c>
      <c r="D15" s="22">
        <v>-1.5618854715645401</v>
      </c>
      <c r="E15" s="22">
        <v>2.8533708934090001</v>
      </c>
    </row>
    <row r="16" spans="1:5" x14ac:dyDescent="0.25">
      <c r="A16" s="9" t="s">
        <v>269</v>
      </c>
      <c r="B16" s="22">
        <v>-5.8103885166333002</v>
      </c>
      <c r="C16" s="22">
        <v>-2.6568780370748102</v>
      </c>
      <c r="D16" s="22">
        <v>-2.2104018912529599</v>
      </c>
      <c r="E16" s="22">
        <v>2.0774161519939498</v>
      </c>
    </row>
    <row r="17" spans="1:5" x14ac:dyDescent="0.25">
      <c r="A17" s="9" t="s">
        <v>270</v>
      </c>
      <c r="B17" s="22">
        <v>-5.2678984859152704</v>
      </c>
      <c r="C17" s="22">
        <v>-3.3917872917304401</v>
      </c>
      <c r="D17" s="22">
        <v>-1.6929508132675299</v>
      </c>
      <c r="E17" s="22">
        <v>1.5559171045492901</v>
      </c>
    </row>
    <row r="18" spans="1:5" x14ac:dyDescent="0.25">
      <c r="A18" s="9" t="s">
        <v>271</v>
      </c>
      <c r="B18" s="22">
        <v>-6.2676658973627601</v>
      </c>
      <c r="C18" s="22">
        <v>-2.8644345759088998</v>
      </c>
      <c r="D18" s="22">
        <v>-1.3422997418313101</v>
      </c>
      <c r="E18" s="22">
        <v>0.77897516449687598</v>
      </c>
    </row>
    <row r="19" spans="1:5" x14ac:dyDescent="0.25">
      <c r="A19" s="9" t="s">
        <v>272</v>
      </c>
      <c r="B19" s="22">
        <v>-6.0598878091174901</v>
      </c>
      <c r="C19" s="22">
        <v>-3.0312261995430299</v>
      </c>
      <c r="D19" s="22">
        <v>-3.8875498439426399E-2</v>
      </c>
      <c r="E19" s="22">
        <v>0.73622611591825304</v>
      </c>
    </row>
    <row r="20" spans="1:5" x14ac:dyDescent="0.25">
      <c r="A20" s="2"/>
      <c r="B20" s="2"/>
      <c r="C20" s="2"/>
      <c r="D20" s="2"/>
      <c r="E20" s="2"/>
    </row>
    <row r="21" spans="1:5" x14ac:dyDescent="0.25">
      <c r="A21" s="12" t="s">
        <v>273</v>
      </c>
      <c r="B21" s="2"/>
      <c r="C21" s="2"/>
      <c r="D21" s="2"/>
      <c r="E21" s="2"/>
    </row>
    <row r="22" spans="1:5" x14ac:dyDescent="0.25">
      <c r="A22" s="12" t="s">
        <v>274</v>
      </c>
      <c r="B22" s="2"/>
      <c r="C22" s="2"/>
      <c r="D22" s="2"/>
      <c r="E22" s="2"/>
    </row>
    <row r="23" spans="1:5" x14ac:dyDescent="0.25">
      <c r="A23" s="12" t="s">
        <v>275</v>
      </c>
      <c r="B23" s="2"/>
      <c r="C23" s="2"/>
      <c r="D23" s="2"/>
      <c r="E23" s="2"/>
    </row>
  </sheetData>
  <pageMargins left="0.75" right="0.75" top="1" bottom="1" header="0.511811023622047" footer="0.511811023622047"/>
  <pageSetup fitToHeight="0"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3"/>
  <sheetViews>
    <sheetView showGridLines="0" zoomScaleNormal="100" workbookViewId="0"/>
  </sheetViews>
  <sheetFormatPr defaultColWidth="8.7109375" defaultRowHeight="15" x14ac:dyDescent="0.25"/>
  <cols>
    <col min="1" max="1" width="10" customWidth="1"/>
    <col min="2" max="3" width="30" customWidth="1"/>
  </cols>
  <sheetData>
    <row r="1" spans="1:3" ht="16.5" x14ac:dyDescent="0.25">
      <c r="A1" s="8" t="s">
        <v>276</v>
      </c>
      <c r="B1" s="2"/>
      <c r="C1" s="2"/>
    </row>
    <row r="2" spans="1:3" x14ac:dyDescent="0.25">
      <c r="A2" s="3" t="s">
        <v>277</v>
      </c>
      <c r="B2" s="2"/>
      <c r="C2" s="2"/>
    </row>
    <row r="3" spans="1:3" x14ac:dyDescent="0.25">
      <c r="A3" s="2"/>
      <c r="B3" s="2"/>
      <c r="C3" s="2"/>
    </row>
    <row r="4" spans="1:3" ht="42" customHeight="1" x14ac:dyDescent="0.25">
      <c r="A4" s="6" t="s">
        <v>178</v>
      </c>
      <c r="B4" s="7" t="s">
        <v>278</v>
      </c>
      <c r="C4" s="7" t="s">
        <v>279</v>
      </c>
    </row>
    <row r="5" spans="1:3" x14ac:dyDescent="0.25">
      <c r="A5" s="20">
        <v>2020</v>
      </c>
      <c r="B5" s="11">
        <v>0.20596092503987201</v>
      </c>
      <c r="C5" s="11">
        <v>0.16800000000000001</v>
      </c>
    </row>
    <row r="6" spans="1:3" x14ac:dyDescent="0.25">
      <c r="A6" s="20">
        <v>2025</v>
      </c>
      <c r="B6" s="11">
        <v>0.22573363616946601</v>
      </c>
      <c r="C6" s="11">
        <v>0.187349119568304</v>
      </c>
    </row>
    <row r="7" spans="1:3" x14ac:dyDescent="0.25">
      <c r="A7" s="20">
        <v>2030</v>
      </c>
      <c r="B7" s="11">
        <v>0.24534600815274099</v>
      </c>
      <c r="C7" s="11">
        <v>0.20628328996099399</v>
      </c>
    </row>
    <row r="8" spans="1:3" x14ac:dyDescent="0.25">
      <c r="A8" s="20">
        <v>2035</v>
      </c>
      <c r="B8" s="11">
        <v>0.25199943602122299</v>
      </c>
      <c r="C8" s="11">
        <v>0.21611977392756701</v>
      </c>
    </row>
    <row r="9" spans="1:3" x14ac:dyDescent="0.25">
      <c r="A9" s="20">
        <v>2040</v>
      </c>
      <c r="B9" s="11">
        <v>0.25066399082469698</v>
      </c>
      <c r="C9" s="11">
        <v>0.22035467719646801</v>
      </c>
    </row>
    <row r="10" spans="1:3" x14ac:dyDescent="0.25">
      <c r="A10" s="20">
        <v>2045</v>
      </c>
      <c r="B10" s="11">
        <v>0.24421247252091099</v>
      </c>
      <c r="C10" s="11">
        <v>0.22272192122487</v>
      </c>
    </row>
    <row r="11" spans="1:3" x14ac:dyDescent="0.25">
      <c r="A11" s="20">
        <v>2050</v>
      </c>
      <c r="B11" s="11">
        <v>0.24570813456766299</v>
      </c>
      <c r="C11" s="11">
        <v>0.22773465986762401</v>
      </c>
    </row>
    <row r="12" spans="1:3" x14ac:dyDescent="0.25">
      <c r="A12" s="2"/>
      <c r="B12" s="2"/>
      <c r="C12" s="2"/>
    </row>
    <row r="13" spans="1:3" x14ac:dyDescent="0.25">
      <c r="A13" s="12" t="s">
        <v>192</v>
      </c>
      <c r="B13" s="2"/>
      <c r="C13" s="2"/>
    </row>
  </sheetData>
  <pageMargins left="0.75" right="0.75" top="1" bottom="1" header="0.511811023622047" footer="0.511811023622047"/>
  <pageSetup fitToHeight="0" orientation="landscape"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B15"/>
  <sheetViews>
    <sheetView showGridLines="0" zoomScaleNormal="100" workbookViewId="0"/>
  </sheetViews>
  <sheetFormatPr defaultColWidth="8.7109375" defaultRowHeight="15" x14ac:dyDescent="0.25"/>
  <cols>
    <col min="1" max="1" width="10" customWidth="1"/>
    <col min="2" max="2" width="34" customWidth="1"/>
  </cols>
  <sheetData>
    <row r="1" spans="1:2" ht="16.5" x14ac:dyDescent="0.25">
      <c r="A1" s="8" t="s">
        <v>280</v>
      </c>
      <c r="B1" s="2"/>
    </row>
    <row r="2" spans="1:2" x14ac:dyDescent="0.25">
      <c r="A2" s="3" t="s">
        <v>281</v>
      </c>
      <c r="B2" s="2"/>
    </row>
    <row r="3" spans="1:2" x14ac:dyDescent="0.25">
      <c r="A3" s="2"/>
      <c r="B3" s="2"/>
    </row>
    <row r="4" spans="1:2" ht="42" customHeight="1" x14ac:dyDescent="0.25">
      <c r="A4" s="6" t="s">
        <v>178</v>
      </c>
      <c r="B4" s="7" t="s">
        <v>282</v>
      </c>
    </row>
    <row r="5" spans="1:2" x14ac:dyDescent="0.25">
      <c r="A5" s="20">
        <v>2010</v>
      </c>
      <c r="B5" s="23">
        <v>5.0570000000000004</v>
      </c>
    </row>
    <row r="6" spans="1:2" x14ac:dyDescent="0.25">
      <c r="A6" s="20">
        <v>2015</v>
      </c>
      <c r="B6" s="23">
        <v>5.2142999999999997</v>
      </c>
    </row>
    <row r="7" spans="1:2" x14ac:dyDescent="0.25">
      <c r="A7" s="20">
        <v>2020</v>
      </c>
      <c r="B7" s="23">
        <v>5.0330000000000004</v>
      </c>
    </row>
    <row r="8" spans="1:2" x14ac:dyDescent="0.25">
      <c r="A8" s="20">
        <v>2025</v>
      </c>
      <c r="B8" s="23">
        <v>4.8540000000000001</v>
      </c>
    </row>
    <row r="9" spans="1:2" x14ac:dyDescent="0.25">
      <c r="A9" s="20">
        <v>2030</v>
      </c>
      <c r="B9" s="23">
        <v>3.9129999999999998</v>
      </c>
    </row>
    <row r="10" spans="1:2" x14ac:dyDescent="0.25">
      <c r="A10" s="20">
        <v>2035</v>
      </c>
      <c r="B10" s="23">
        <v>3.2635999999999998</v>
      </c>
    </row>
    <row r="11" spans="1:2" x14ac:dyDescent="0.25">
      <c r="A11" s="20">
        <v>2040</v>
      </c>
      <c r="B11" s="23">
        <v>2.9369999999999998</v>
      </c>
    </row>
    <row r="12" spans="1:2" x14ac:dyDescent="0.25">
      <c r="A12" s="20">
        <v>2045</v>
      </c>
      <c r="B12" s="23">
        <v>2.8919999999999999</v>
      </c>
    </row>
    <row r="13" spans="1:2" x14ac:dyDescent="0.25">
      <c r="A13" s="20">
        <v>2050</v>
      </c>
      <c r="B13" s="23">
        <v>3.0506000000000002</v>
      </c>
    </row>
    <row r="14" spans="1:2" x14ac:dyDescent="0.25">
      <c r="A14" s="2"/>
      <c r="B14" s="2"/>
    </row>
    <row r="15" spans="1:2" x14ac:dyDescent="0.25">
      <c r="A15" s="12" t="s">
        <v>283</v>
      </c>
      <c r="B15" s="2"/>
    </row>
  </sheetData>
  <pageMargins left="0.75" right="0.75" top="1" bottom="1" header="0.511811023622047" footer="0.511811023622047"/>
  <pageSetup fitToHeight="0" orientation="landscape"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C16"/>
  <sheetViews>
    <sheetView showGridLines="0" zoomScaleNormal="100" workbookViewId="0"/>
  </sheetViews>
  <sheetFormatPr defaultColWidth="8.7109375" defaultRowHeight="15" x14ac:dyDescent="0.25"/>
  <cols>
    <col min="1" max="1" width="40" customWidth="1"/>
    <col min="2" max="2" width="42" customWidth="1"/>
    <col min="3" max="3" width="28" customWidth="1"/>
  </cols>
  <sheetData>
    <row r="1" spans="1:3" ht="16.5" x14ac:dyDescent="0.25">
      <c r="A1" s="8" t="s">
        <v>284</v>
      </c>
      <c r="B1" s="2"/>
      <c r="C1" s="2"/>
    </row>
    <row r="2" spans="1:3" x14ac:dyDescent="0.25">
      <c r="A2" s="3" t="s">
        <v>285</v>
      </c>
      <c r="B2" s="2"/>
      <c r="C2" s="2"/>
    </row>
    <row r="3" spans="1:3" x14ac:dyDescent="0.25">
      <c r="A3" s="2"/>
      <c r="B3" s="2"/>
      <c r="C3" s="2"/>
    </row>
    <row r="4" spans="1:3" ht="42" customHeight="1" x14ac:dyDescent="0.25">
      <c r="A4" s="6" t="s">
        <v>286</v>
      </c>
      <c r="B4" s="7" t="s">
        <v>287</v>
      </c>
      <c r="C4" s="7" t="s">
        <v>288</v>
      </c>
    </row>
    <row r="5" spans="1:3" x14ac:dyDescent="0.25">
      <c r="A5" s="9" t="s">
        <v>289</v>
      </c>
      <c r="B5" s="24" t="s">
        <v>290</v>
      </c>
      <c r="C5" s="11">
        <v>0.28399999999999997</v>
      </c>
    </row>
    <row r="6" spans="1:3" x14ac:dyDescent="0.25">
      <c r="A6" s="9" t="s">
        <v>289</v>
      </c>
      <c r="B6" s="24" t="s">
        <v>291</v>
      </c>
      <c r="C6" s="11">
        <v>0.18099999999999999</v>
      </c>
    </row>
    <row r="7" spans="1:3" x14ac:dyDescent="0.25">
      <c r="A7" s="9" t="s">
        <v>289</v>
      </c>
      <c r="B7" s="24" t="s">
        <v>292</v>
      </c>
      <c r="C7" s="11">
        <v>0.16600000000000001</v>
      </c>
    </row>
    <row r="8" spans="1:3" x14ac:dyDescent="0.25">
      <c r="A8" s="9" t="s">
        <v>289</v>
      </c>
      <c r="B8" s="24" t="s">
        <v>293</v>
      </c>
      <c r="C8" s="11">
        <v>6.2E-2</v>
      </c>
    </row>
    <row r="9" spans="1:3" x14ac:dyDescent="0.25">
      <c r="A9" s="9" t="s">
        <v>289</v>
      </c>
      <c r="B9" s="24" t="s">
        <v>294</v>
      </c>
      <c r="C9" s="11">
        <v>8.9999999999999993E-3</v>
      </c>
    </row>
    <row r="10" spans="1:3" x14ac:dyDescent="0.25">
      <c r="A10" s="9" t="s">
        <v>295</v>
      </c>
      <c r="B10" s="24" t="s">
        <v>296</v>
      </c>
      <c r="C10" s="11">
        <v>0.26100000000000001</v>
      </c>
    </row>
    <row r="11" spans="1:3" x14ac:dyDescent="0.25">
      <c r="A11" s="9" t="s">
        <v>295</v>
      </c>
      <c r="B11" s="24" t="s">
        <v>297</v>
      </c>
      <c r="C11" s="11">
        <v>3.6999999999999998E-2</v>
      </c>
    </row>
    <row r="12" spans="1:3" x14ac:dyDescent="0.25">
      <c r="A12" s="2"/>
      <c r="B12" s="2"/>
      <c r="C12" s="2"/>
    </row>
    <row r="13" spans="1:3" x14ac:dyDescent="0.25">
      <c r="A13" s="15" t="s">
        <v>298</v>
      </c>
      <c r="B13" s="25"/>
      <c r="C13" s="17">
        <f>SUM(C5:C9)</f>
        <v>0.70200000000000007</v>
      </c>
    </row>
    <row r="14" spans="1:3" x14ac:dyDescent="0.25">
      <c r="A14" s="15" t="s">
        <v>299</v>
      </c>
      <c r="B14" s="25"/>
      <c r="C14" s="17">
        <f>SUM(C10:C11)</f>
        <v>0.29799999999999999</v>
      </c>
    </row>
    <row r="15" spans="1:3" x14ac:dyDescent="0.25">
      <c r="A15" s="12" t="s">
        <v>72</v>
      </c>
      <c r="B15" s="2"/>
      <c r="C15" s="2"/>
    </row>
    <row r="16" spans="1:3" x14ac:dyDescent="0.25">
      <c r="A16" s="12" t="s">
        <v>300</v>
      </c>
      <c r="B16" s="2"/>
      <c r="C16" s="2"/>
    </row>
  </sheetData>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README</vt:lpstr>
      <vt:lpstr>Table 1</vt:lpstr>
      <vt:lpstr>Table 2</vt:lpstr>
      <vt:lpstr>Table 3</vt:lpstr>
      <vt:lpstr>Table 4</vt:lpstr>
      <vt:lpstr>Table 5</vt:lpstr>
      <vt:lpstr>Table 6</vt:lpstr>
      <vt:lpstr>Table 7</vt:lpstr>
      <vt:lpstr>App II S1</vt:lpstr>
      <vt:lpstr>App II S2</vt:lpstr>
      <vt:lpstr>App II S3</vt:lpstr>
      <vt:lpstr>Fig 1</vt:lpstr>
      <vt:lpstr>Fig 2</vt:lpstr>
      <vt:lpstr>Fig 3</vt:lpstr>
      <vt:lpstr>Fig 4</vt:lpstr>
      <vt:lpstr>Fig 5</vt:lpstr>
      <vt:lpstr>Fig 6</vt:lpstr>
      <vt:lpstr>Fig 7</vt:lpstr>
      <vt:lpstr>Fig 8</vt:lpstr>
      <vt:lpstr>Fig 9</vt:lpstr>
      <vt:lpstr>Fig 10</vt:lpstr>
      <vt:lpstr>Fig 11</vt:lpstr>
      <vt:lpstr>Fig 12</vt:lpstr>
      <vt:lpstr>Fig 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2026-10-29T15:42:53Z</dcterms:created>
  <dcterms:modified xsi:type="dcterms:W3CDTF">2026-11-06T16:53:23Z</dcterms:modified>
  <dc:language/>
</cp:coreProperties>
</file>